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30" windowWidth="14235" windowHeight="3825" tabRatio="996" firstSheet="10" activeTab="19"/>
  </bookViews>
  <sheets>
    <sheet name="доходы 2022" sheetId="46" r:id="rId1"/>
    <sheet name="доходы 23(24)" sheetId="47" r:id="rId2"/>
    <sheet name="расходы 2022" sheetId="29" r:id="rId3"/>
    <sheet name="расходы 2023(24)" sheetId="48" r:id="rId4"/>
    <sheet name="программы 2022" sheetId="31" r:id="rId5"/>
    <sheet name="программы 2023 (24)" sheetId="49" r:id="rId6"/>
    <sheet name="разделы 2022" sheetId="32" r:id="rId7"/>
    <sheet name="разделы 23(24)" sheetId="41" r:id="rId8"/>
    <sheet name="расходы по структуре 2022 " sheetId="50" r:id="rId9"/>
    <sheet name="расходы по структуре 23 (24)" sheetId="52" r:id="rId10"/>
    <sheet name="ДФ 2022" sheetId="34" r:id="rId11"/>
    <sheet name="ДФ 23(24)" sheetId="36" r:id="rId12"/>
    <sheet name="иные мт 2022" sheetId="11" r:id="rId13"/>
    <sheet name="иные мт 23(24)" sheetId="37" r:id="rId14"/>
    <sheet name="дефицит 2022" sheetId="19" r:id="rId15"/>
    <sheet name="дефицит 23(24)" sheetId="38" r:id="rId16"/>
    <sheet name="полномочия 2022" sheetId="17" r:id="rId17"/>
    <sheet name="мун.долг 1.1.21" sheetId="18" r:id="rId18"/>
    <sheet name="мун.долг 1.1.22," sheetId="43" r:id="rId19"/>
    <sheet name="мун.долг 1.1.23" sheetId="44" r:id="rId20"/>
  </sheets>
  <externalReferences>
    <externalReference r:id="rId21"/>
  </externalReferences>
  <definedNames>
    <definedName name="_xlnm._FilterDatabase" localSheetId="4" hidden="1">'программы 2022'!$A$5:$D$178</definedName>
    <definedName name="_xlnm._FilterDatabase" localSheetId="5" hidden="1">'программы 2023 (24)'!$A$6:$E$177</definedName>
    <definedName name="_xlnm._FilterDatabase" localSheetId="6" hidden="1">'разделы 2022'!$A$6:$D$35</definedName>
    <definedName name="_xlnm._FilterDatabase" localSheetId="7" hidden="1">'разделы 23(24)'!$A$6:$E$36</definedName>
    <definedName name="_xlnm._FilterDatabase" localSheetId="2" hidden="1">'расходы 2022'!$A$5:$F$239</definedName>
    <definedName name="_xlnm._FilterDatabase" localSheetId="3" hidden="1">'расходы 2023(24)'!$A$6:$F$237</definedName>
    <definedName name="_xlnm._FilterDatabase" localSheetId="8" hidden="1">'расходы по структуре 2022 '!$A$5:$G$297</definedName>
    <definedName name="_xlnm._FilterDatabase" localSheetId="9" hidden="1">'расходы по структуре 23 (24)'!$A$6:$G$292</definedName>
    <definedName name="_xlnm.Print_Area" localSheetId="0">'доходы 2022'!$A$1:$C$38</definedName>
    <definedName name="_xlnm.Print_Area" localSheetId="1">'доходы 23(24)'!$A$1:$D$39</definedName>
    <definedName name="_xlnm.Print_Area" localSheetId="6">'разделы 2022'!$A$1:$D$35</definedName>
    <definedName name="_xlnm.Print_Area" localSheetId="7">'разделы 23(24)'!$A$1:$E$36</definedName>
  </definedNames>
  <calcPr calcId="144525"/>
  <fileRecoveryPr autoRecover="0"/>
</workbook>
</file>

<file path=xl/calcChain.xml><?xml version="1.0" encoding="utf-8"?>
<calcChain xmlns="http://schemas.openxmlformats.org/spreadsheetml/2006/main">
  <c r="F239" i="29" l="1"/>
  <c r="F198" i="29" l="1"/>
  <c r="F197" i="29" s="1"/>
  <c r="F237" i="48" l="1"/>
  <c r="G117" i="48"/>
  <c r="F117" i="48"/>
  <c r="G118" i="48"/>
  <c r="F118" i="48"/>
  <c r="G119" i="48"/>
  <c r="G120" i="48"/>
  <c r="G121" i="48"/>
  <c r="G125" i="48"/>
  <c r="G126" i="48"/>
  <c r="F125" i="48"/>
  <c r="F126" i="48"/>
  <c r="G130" i="48"/>
  <c r="G131" i="48"/>
  <c r="F130" i="48"/>
  <c r="F131" i="48"/>
  <c r="E29" i="41"/>
  <c r="D29" i="41"/>
  <c r="E21" i="41"/>
  <c r="D21" i="41"/>
  <c r="H146" i="52"/>
  <c r="E22" i="41" s="1"/>
  <c r="D22" i="41"/>
  <c r="G145" i="52"/>
  <c r="H149" i="52"/>
  <c r="H148" i="52"/>
  <c r="H147" i="52"/>
  <c r="G146" i="52"/>
  <c r="G147" i="52"/>
  <c r="G148" i="52"/>
  <c r="G149" i="52"/>
  <c r="H150" i="52"/>
  <c r="G150" i="52"/>
  <c r="H151" i="52"/>
  <c r="G151" i="52"/>
  <c r="H152" i="52"/>
  <c r="G152" i="52"/>
  <c r="H155" i="52"/>
  <c r="G155" i="52"/>
  <c r="H156" i="52"/>
  <c r="G156" i="52"/>
  <c r="H157" i="52"/>
  <c r="G157" i="52"/>
  <c r="F113" i="29"/>
  <c r="F114" i="29"/>
  <c r="F115" i="29"/>
  <c r="F117" i="29"/>
  <c r="F119" i="29"/>
  <c r="F118" i="29" s="1"/>
  <c r="F116" i="29" s="1"/>
  <c r="F186" i="29"/>
  <c r="F120" i="29"/>
  <c r="F121" i="29"/>
  <c r="F122" i="29"/>
  <c r="F123" i="29"/>
  <c r="F124" i="29"/>
  <c r="G124" i="48" l="1"/>
  <c r="G123" i="48" s="1"/>
  <c r="G122" i="48" s="1"/>
  <c r="F129" i="48"/>
  <c r="F128" i="48" s="1"/>
  <c r="F127" i="48" s="1"/>
  <c r="F121" i="48" s="1"/>
  <c r="F120" i="48" s="1"/>
  <c r="F119" i="48" s="1"/>
  <c r="F124" i="48"/>
  <c r="F123" i="48" s="1"/>
  <c r="F122" i="48" s="1"/>
  <c r="G129" i="48"/>
  <c r="G128" i="48" s="1"/>
  <c r="G127" i="48" s="1"/>
  <c r="H145" i="52"/>
  <c r="F125" i="29" l="1"/>
  <c r="F126" i="29"/>
  <c r="F127" i="29"/>
  <c r="D128" i="31"/>
  <c r="D131" i="31"/>
  <c r="D19" i="32"/>
  <c r="D20" i="32"/>
  <c r="D21" i="32"/>
  <c r="G144" i="50"/>
  <c r="G143" i="50" s="1"/>
  <c r="G145" i="50"/>
  <c r="G146" i="50"/>
  <c r="G147" i="50"/>
  <c r="G148" i="50"/>
  <c r="G149" i="50"/>
  <c r="G150" i="50"/>
  <c r="G153" i="50"/>
  <c r="G154" i="50"/>
  <c r="G155" i="50"/>
  <c r="G282" i="52" l="1"/>
  <c r="G102" i="50" l="1"/>
  <c r="G259" i="50" l="1"/>
  <c r="G287" i="50"/>
  <c r="G21" i="50" l="1"/>
  <c r="G53" i="52"/>
  <c r="E13" i="49" l="1"/>
  <c r="D13" i="49"/>
  <c r="G50" i="48"/>
  <c r="G41" i="48"/>
  <c r="G40" i="48" s="1"/>
  <c r="G39" i="48" s="1"/>
  <c r="G38" i="48" s="1"/>
  <c r="F41" i="48"/>
  <c r="F40" i="48" s="1"/>
  <c r="H47" i="52"/>
  <c r="H46" i="52" s="1"/>
  <c r="H45" i="52" s="1"/>
  <c r="H44" i="52" s="1"/>
  <c r="G47" i="52"/>
  <c r="G46" i="52" s="1"/>
  <c r="G45" i="52" s="1"/>
  <c r="G44" i="52" s="1"/>
  <c r="H35" i="52"/>
  <c r="H34" i="52" s="1"/>
  <c r="H33" i="52" s="1"/>
  <c r="H32" i="52" s="1"/>
  <c r="G35" i="52"/>
  <c r="G34" i="52" s="1"/>
  <c r="G33" i="52" s="1"/>
  <c r="G32" i="52" s="1"/>
  <c r="H290" i="52"/>
  <c r="H289" i="52" s="1"/>
  <c r="G290" i="52"/>
  <c r="G289" i="52" s="1"/>
  <c r="H287" i="52"/>
  <c r="H286" i="52" s="1"/>
  <c r="G287" i="52"/>
  <c r="G286" i="52" s="1"/>
  <c r="H282" i="52"/>
  <c r="H281" i="52" s="1"/>
  <c r="G281" i="52"/>
  <c r="G280" i="52" s="1"/>
  <c r="H273" i="52"/>
  <c r="H272" i="52" s="1"/>
  <c r="H271" i="52" s="1"/>
  <c r="H270" i="52" s="1"/>
  <c r="H269" i="52" s="1"/>
  <c r="G273" i="52"/>
  <c r="G272" i="52" s="1"/>
  <c r="G271" i="52" s="1"/>
  <c r="G270" i="52" s="1"/>
  <c r="G269" i="52" s="1"/>
  <c r="H267" i="52"/>
  <c r="H266" i="52" s="1"/>
  <c r="H265" i="52" s="1"/>
  <c r="G267" i="52"/>
  <c r="G266" i="52" s="1"/>
  <c r="G265" i="52" s="1"/>
  <c r="H263" i="52"/>
  <c r="H262" i="52" s="1"/>
  <c r="H261" i="52" s="1"/>
  <c r="G263" i="52"/>
  <c r="G262" i="52" s="1"/>
  <c r="G261" i="52" s="1"/>
  <c r="H259" i="52"/>
  <c r="H258" i="52" s="1"/>
  <c r="G259" i="52"/>
  <c r="G258" i="52" s="1"/>
  <c r="H257" i="52"/>
  <c r="H254" i="52" s="1"/>
  <c r="H253" i="52" s="1"/>
  <c r="G254" i="52"/>
  <c r="G253" i="52" s="1"/>
  <c r="H245" i="52"/>
  <c r="H244" i="52" s="1"/>
  <c r="H243" i="52" s="1"/>
  <c r="H242" i="52" s="1"/>
  <c r="H241" i="52" s="1"/>
  <c r="H240" i="52" s="1"/>
  <c r="H239" i="52" s="1"/>
  <c r="G245" i="52"/>
  <c r="G244" i="52" s="1"/>
  <c r="G243" i="52" s="1"/>
  <c r="G242" i="52" s="1"/>
  <c r="G241" i="52" s="1"/>
  <c r="G240" i="52" s="1"/>
  <c r="G239" i="52" s="1"/>
  <c r="H236" i="52"/>
  <c r="H235" i="52" s="1"/>
  <c r="H234" i="52" s="1"/>
  <c r="G236" i="52"/>
  <c r="G235" i="52" s="1"/>
  <c r="G234" i="52" s="1"/>
  <c r="H231" i="52"/>
  <c r="H230" i="52" s="1"/>
  <c r="H229" i="52" s="1"/>
  <c r="G231" i="52"/>
  <c r="G230" i="52" s="1"/>
  <c r="G229" i="52" s="1"/>
  <c r="H224" i="52"/>
  <c r="H223" i="52" s="1"/>
  <c r="H222" i="52" s="1"/>
  <c r="H221" i="52" s="1"/>
  <c r="G224" i="52"/>
  <c r="G223" i="52" s="1"/>
  <c r="G222" i="52" s="1"/>
  <c r="G221" i="52" s="1"/>
  <c r="H219" i="52"/>
  <c r="H218" i="52" s="1"/>
  <c r="H217" i="52" s="1"/>
  <c r="H216" i="52" s="1"/>
  <c r="G219" i="52"/>
  <c r="G218" i="52" s="1"/>
  <c r="G217" i="52" s="1"/>
  <c r="G216" i="52" s="1"/>
  <c r="H214" i="52"/>
  <c r="H213" i="52" s="1"/>
  <c r="H212" i="52" s="1"/>
  <c r="H211" i="52" s="1"/>
  <c r="G214" i="52"/>
  <c r="G213" i="52" s="1"/>
  <c r="G212" i="52" s="1"/>
  <c r="G211" i="52" s="1"/>
  <c r="H209" i="52"/>
  <c r="H208" i="52" s="1"/>
  <c r="H207" i="52" s="1"/>
  <c r="G209" i="52"/>
  <c r="G208" i="52" s="1"/>
  <c r="G207" i="52" s="1"/>
  <c r="H203" i="52"/>
  <c r="H202" i="52" s="1"/>
  <c r="H201" i="52" s="1"/>
  <c r="G203" i="52"/>
  <c r="G202" i="52" s="1"/>
  <c r="G201" i="52" s="1"/>
  <c r="H199" i="52"/>
  <c r="H198" i="52" s="1"/>
  <c r="G199" i="52"/>
  <c r="G198" i="52" s="1"/>
  <c r="H196" i="52"/>
  <c r="H195" i="52" s="1"/>
  <c r="H194" i="52" s="1"/>
  <c r="G196" i="52"/>
  <c r="G195" i="52" s="1"/>
  <c r="G194" i="52" s="1"/>
  <c r="H188" i="52"/>
  <c r="H187" i="52" s="1"/>
  <c r="H186" i="52" s="1"/>
  <c r="H185" i="52" s="1"/>
  <c r="H184" i="52" s="1"/>
  <c r="H183" i="52" s="1"/>
  <c r="H182" i="52" s="1"/>
  <c r="G188" i="52"/>
  <c r="G187" i="52" s="1"/>
  <c r="G186" i="52" s="1"/>
  <c r="G185" i="52" s="1"/>
  <c r="G184" i="52" s="1"/>
  <c r="G183" i="52" s="1"/>
  <c r="G182" i="52" s="1"/>
  <c r="H179" i="52"/>
  <c r="H178" i="52" s="1"/>
  <c r="H177" i="52" s="1"/>
  <c r="H176" i="52" s="1"/>
  <c r="H175" i="52" s="1"/>
  <c r="G179" i="52"/>
  <c r="G178" i="52" s="1"/>
  <c r="G177" i="52" s="1"/>
  <c r="G176" i="52" s="1"/>
  <c r="G175" i="52" s="1"/>
  <c r="H173" i="52"/>
  <c r="H172" i="52" s="1"/>
  <c r="H171" i="52" s="1"/>
  <c r="H170" i="52" s="1"/>
  <c r="H169" i="52" s="1"/>
  <c r="H168" i="52" s="1"/>
  <c r="G173" i="52"/>
  <c r="G172" i="52" s="1"/>
  <c r="G171" i="52" s="1"/>
  <c r="G170" i="52" s="1"/>
  <c r="G169" i="52" s="1"/>
  <c r="G168" i="52" s="1"/>
  <c r="H166" i="52"/>
  <c r="H165" i="52" s="1"/>
  <c r="H164" i="52" s="1"/>
  <c r="H163" i="52" s="1"/>
  <c r="H162" i="52" s="1"/>
  <c r="H161" i="52" s="1"/>
  <c r="G166" i="52"/>
  <c r="G165" i="52" s="1"/>
  <c r="G164" i="52" s="1"/>
  <c r="G163" i="52" s="1"/>
  <c r="G162" i="52" s="1"/>
  <c r="G161" i="52" s="1"/>
  <c r="H143" i="52"/>
  <c r="H142" i="52" s="1"/>
  <c r="H141" i="52" s="1"/>
  <c r="G143" i="52"/>
  <c r="G142" i="52" s="1"/>
  <c r="G141" i="52" s="1"/>
  <c r="H139" i="52"/>
  <c r="H138" i="52" s="1"/>
  <c r="H137" i="52" s="1"/>
  <c r="G139" i="52"/>
  <c r="G138" i="52" s="1"/>
  <c r="G137" i="52" s="1"/>
  <c r="H131" i="52"/>
  <c r="H130" i="52" s="1"/>
  <c r="H129" i="52" s="1"/>
  <c r="H128" i="52" s="1"/>
  <c r="H127" i="52" s="1"/>
  <c r="G131" i="52"/>
  <c r="G130" i="52" s="1"/>
  <c r="G129" i="52" s="1"/>
  <c r="G128" i="52" s="1"/>
  <c r="G127" i="52" s="1"/>
  <c r="H125" i="52"/>
  <c r="H124" i="52" s="1"/>
  <c r="H123" i="52" s="1"/>
  <c r="H122" i="52" s="1"/>
  <c r="H121" i="52" s="1"/>
  <c r="G125" i="52"/>
  <c r="G124" i="52" s="1"/>
  <c r="G123" i="52" s="1"/>
  <c r="G122" i="52" s="1"/>
  <c r="G121" i="52" s="1"/>
  <c r="H117" i="52"/>
  <c r="H116" i="52" s="1"/>
  <c r="H115" i="52" s="1"/>
  <c r="H114" i="52" s="1"/>
  <c r="H113" i="52" s="1"/>
  <c r="H112" i="52" s="1"/>
  <c r="H111" i="52" s="1"/>
  <c r="G117" i="52"/>
  <c r="G116" i="52" s="1"/>
  <c r="G115" i="52" s="1"/>
  <c r="G114" i="52" s="1"/>
  <c r="G113" i="52" s="1"/>
  <c r="G112" i="52" s="1"/>
  <c r="G111" i="52" s="1"/>
  <c r="H108" i="52"/>
  <c r="H107" i="52" s="1"/>
  <c r="G108" i="52"/>
  <c r="G107" i="52" s="1"/>
  <c r="H104" i="52"/>
  <c r="H103" i="52" s="1"/>
  <c r="G104" i="52"/>
  <c r="G103" i="52" s="1"/>
  <c r="H96" i="52"/>
  <c r="H95" i="52" s="1"/>
  <c r="H94" i="52" s="1"/>
  <c r="H93" i="52" s="1"/>
  <c r="H92" i="52" s="1"/>
  <c r="G96" i="52"/>
  <c r="G95" i="52" s="1"/>
  <c r="G94" i="52" s="1"/>
  <c r="G93" i="52" s="1"/>
  <c r="G92" i="52" s="1"/>
  <c r="H90" i="52"/>
  <c r="H89" i="52" s="1"/>
  <c r="H88" i="52" s="1"/>
  <c r="H87" i="52" s="1"/>
  <c r="H86" i="52" s="1"/>
  <c r="G90" i="52"/>
  <c r="G89" i="52" s="1"/>
  <c r="G88" i="52" s="1"/>
  <c r="G87" i="52" s="1"/>
  <c r="G86" i="52" s="1"/>
  <c r="H83" i="52"/>
  <c r="H82" i="52" s="1"/>
  <c r="G83" i="52"/>
  <c r="G82" i="52" s="1"/>
  <c r="H80" i="52"/>
  <c r="H79" i="52" s="1"/>
  <c r="H78" i="52" s="1"/>
  <c r="H77" i="52" s="1"/>
  <c r="G80" i="52"/>
  <c r="G79" i="52" s="1"/>
  <c r="G78" i="52" s="1"/>
  <c r="G77" i="52" s="1"/>
  <c r="G76" i="52" s="1"/>
  <c r="H74" i="52"/>
  <c r="H73" i="52" s="1"/>
  <c r="G74" i="52"/>
  <c r="G73" i="52" s="1"/>
  <c r="H71" i="52"/>
  <c r="H70" i="52" s="1"/>
  <c r="G71" i="52"/>
  <c r="G70" i="52" s="1"/>
  <c r="H67" i="52"/>
  <c r="H66" i="52" s="1"/>
  <c r="H65" i="52" s="1"/>
  <c r="G67" i="52"/>
  <c r="G66" i="52" s="1"/>
  <c r="G65" i="52" s="1"/>
  <c r="H62" i="52"/>
  <c r="H61" i="52" s="1"/>
  <c r="G62" i="52"/>
  <c r="G61" i="52" s="1"/>
  <c r="H59" i="52"/>
  <c r="H58" i="52" s="1"/>
  <c r="G59" i="52"/>
  <c r="G58" i="52" s="1"/>
  <c r="G52" i="52"/>
  <c r="H53" i="52"/>
  <c r="H52" i="52" s="1"/>
  <c r="H41" i="52"/>
  <c r="H40" i="52" s="1"/>
  <c r="H39" i="52" s="1"/>
  <c r="H38" i="52" s="1"/>
  <c r="H37" i="52" s="1"/>
  <c r="G41" i="52"/>
  <c r="G40" i="52" s="1"/>
  <c r="G39" i="52" s="1"/>
  <c r="G38" i="52" s="1"/>
  <c r="G37" i="52" s="1"/>
  <c r="H30" i="52"/>
  <c r="H29" i="52" s="1"/>
  <c r="H28" i="52" s="1"/>
  <c r="H27" i="52" s="1"/>
  <c r="G30" i="52"/>
  <c r="G29" i="52" s="1"/>
  <c r="G28" i="52" s="1"/>
  <c r="G27" i="52" s="1"/>
  <c r="H22" i="52"/>
  <c r="H21" i="52" s="1"/>
  <c r="H20" i="52" s="1"/>
  <c r="H19" i="52" s="1"/>
  <c r="H18" i="52" s="1"/>
  <c r="H17" i="52" s="1"/>
  <c r="G22" i="52"/>
  <c r="G21" i="52" s="1"/>
  <c r="G20" i="52" s="1"/>
  <c r="G19" i="52" s="1"/>
  <c r="G18" i="52" s="1"/>
  <c r="G17" i="52" s="1"/>
  <c r="H13" i="52"/>
  <c r="H12" i="52" s="1"/>
  <c r="H11" i="52" s="1"/>
  <c r="H10" i="52" s="1"/>
  <c r="H9" i="52" s="1"/>
  <c r="H8" i="52" s="1"/>
  <c r="G13" i="52"/>
  <c r="G12" i="52" s="1"/>
  <c r="G11" i="52" s="1"/>
  <c r="G10" i="52" s="1"/>
  <c r="G9" i="52" s="1"/>
  <c r="G8" i="52" s="1"/>
  <c r="D98" i="31"/>
  <c r="F162" i="29"/>
  <c r="F59" i="29"/>
  <c r="G61" i="50"/>
  <c r="G242" i="50"/>
  <c r="G241" i="50" s="1"/>
  <c r="G240" i="50" s="1"/>
  <c r="G239" i="50" s="1"/>
  <c r="G238" i="50" s="1"/>
  <c r="G78" i="50"/>
  <c r="G77" i="50" s="1"/>
  <c r="H160" i="52" l="1"/>
  <c r="H280" i="52"/>
  <c r="G160" i="52"/>
  <c r="H120" i="52"/>
  <c r="H119" i="52" s="1"/>
  <c r="H228" i="52"/>
  <c r="H227" i="52" s="1"/>
  <c r="H226" i="52" s="1"/>
  <c r="H69" i="52"/>
  <c r="H51" i="52" s="1"/>
  <c r="H50" i="52" s="1"/>
  <c r="H49" i="52" s="1"/>
  <c r="G120" i="52"/>
  <c r="G119" i="52" s="1"/>
  <c r="H252" i="52"/>
  <c r="H251" i="52" s="1"/>
  <c r="H250" i="52" s="1"/>
  <c r="H249" i="52" s="1"/>
  <c r="H248" i="52" s="1"/>
  <c r="H247" i="52" s="1"/>
  <c r="H76" i="52"/>
  <c r="G69" i="52"/>
  <c r="G102" i="52"/>
  <c r="G101" i="52" s="1"/>
  <c r="G100" i="52" s="1"/>
  <c r="G99" i="52" s="1"/>
  <c r="G98" i="52" s="1"/>
  <c r="G206" i="52"/>
  <c r="H26" i="52"/>
  <c r="G26" i="52"/>
  <c r="H102" i="52"/>
  <c r="H101" i="52" s="1"/>
  <c r="H100" i="52" s="1"/>
  <c r="H99" i="52" s="1"/>
  <c r="H98" i="52" s="1"/>
  <c r="H193" i="52"/>
  <c r="H192" i="52" s="1"/>
  <c r="H191" i="52" s="1"/>
  <c r="H190" i="52" s="1"/>
  <c r="H206" i="52"/>
  <c r="H85" i="52"/>
  <c r="H136" i="52"/>
  <c r="H135" i="52" s="1"/>
  <c r="H134" i="52" s="1"/>
  <c r="H133" i="52" s="1"/>
  <c r="G279" i="52"/>
  <c r="G278" i="52" s="1"/>
  <c r="G277" i="52" s="1"/>
  <c r="G276" i="52" s="1"/>
  <c r="G275" i="52" s="1"/>
  <c r="G136" i="52"/>
  <c r="G135" i="52" s="1"/>
  <c r="G134" i="52" s="1"/>
  <c r="G133" i="52" s="1"/>
  <c r="G252" i="52"/>
  <c r="G251" i="52" s="1"/>
  <c r="G250" i="52" s="1"/>
  <c r="G249" i="52" s="1"/>
  <c r="G248" i="52" s="1"/>
  <c r="G247" i="52" s="1"/>
  <c r="G85" i="52"/>
  <c r="G193" i="52"/>
  <c r="G192" i="52" s="1"/>
  <c r="G191" i="52" s="1"/>
  <c r="G190" i="52" s="1"/>
  <c r="G228" i="52"/>
  <c r="G227" i="52" s="1"/>
  <c r="G226" i="52" s="1"/>
  <c r="H279" i="52"/>
  <c r="H278" i="52" s="1"/>
  <c r="H277" i="52" s="1"/>
  <c r="H276" i="52" s="1"/>
  <c r="H275" i="52" s="1"/>
  <c r="G51" i="52" l="1"/>
  <c r="G50" i="52" s="1"/>
  <c r="G49" i="52" s="1"/>
  <c r="G43" i="52" s="1"/>
  <c r="G7" i="52" s="1"/>
  <c r="H110" i="52"/>
  <c r="H205" i="52"/>
  <c r="H181" i="52" s="1"/>
  <c r="G110" i="52"/>
  <c r="H43" i="52"/>
  <c r="H7" i="52" s="1"/>
  <c r="G205" i="52"/>
  <c r="G181" i="52" s="1"/>
  <c r="B5" i="11"/>
  <c r="H292" i="52" l="1"/>
  <c r="G292" i="52"/>
  <c r="G186" i="48"/>
  <c r="G185" i="48" s="1"/>
  <c r="G184" i="48" s="1"/>
  <c r="G222" i="50"/>
  <c r="G221" i="50" s="1"/>
  <c r="G220" i="50" s="1"/>
  <c r="G219" i="50" s="1"/>
  <c r="E120" i="49" l="1"/>
  <c r="E119" i="49" s="1"/>
  <c r="E118" i="49" s="1"/>
  <c r="D120" i="49"/>
  <c r="D119" i="49" s="1"/>
  <c r="D118" i="49" s="1"/>
  <c r="F186" i="48"/>
  <c r="F185" i="48" s="1"/>
  <c r="F184" i="48" s="1"/>
  <c r="F183" i="29"/>
  <c r="F182" i="29" s="1"/>
  <c r="F181" i="29" s="1"/>
  <c r="F180" i="29" s="1"/>
  <c r="D122" i="31"/>
  <c r="D121" i="31" s="1"/>
  <c r="D120" i="31" s="1"/>
  <c r="D119" i="31" s="1"/>
  <c r="G116" i="50"/>
  <c r="C19" i="34" l="1"/>
  <c r="C18" i="34"/>
  <c r="D38" i="47" l="1"/>
  <c r="C38" i="47"/>
  <c r="D39" i="47"/>
  <c r="C39" i="47"/>
  <c r="C38" i="46" l="1"/>
  <c r="C16" i="34" l="1"/>
  <c r="C15" i="34"/>
  <c r="G130" i="50"/>
  <c r="G124" i="50"/>
  <c r="G107" i="50"/>
  <c r="D35" i="47"/>
  <c r="C35" i="47"/>
  <c r="C34" i="46"/>
  <c r="D41" i="47"/>
  <c r="G49" i="50" l="1"/>
  <c r="G47" i="50" l="1"/>
  <c r="G46" i="50" s="1"/>
  <c r="C33" i="46"/>
  <c r="C41" i="46" l="1"/>
  <c r="C35" i="46"/>
  <c r="D25" i="47" l="1"/>
  <c r="D24" i="47"/>
  <c r="C16" i="47" l="1"/>
  <c r="G237" i="50" l="1"/>
  <c r="D28" i="32" s="1"/>
  <c r="F196" i="29" l="1"/>
  <c r="F195" i="29" s="1"/>
  <c r="F194" i="29" s="1"/>
  <c r="F193" i="29" s="1"/>
  <c r="D102" i="31"/>
  <c r="D101" i="31" s="1"/>
  <c r="D100" i="31" s="1"/>
  <c r="D58" i="49" l="1"/>
  <c r="D57" i="49" s="1"/>
  <c r="D22" i="49"/>
  <c r="D21" i="49" s="1"/>
  <c r="D20" i="49" s="1"/>
  <c r="E10" i="49"/>
  <c r="E9" i="49" s="1"/>
  <c r="D10" i="49"/>
  <c r="D9" i="49" s="1"/>
  <c r="E12" i="49"/>
  <c r="D12" i="49"/>
  <c r="E126" i="49"/>
  <c r="E125" i="49" s="1"/>
  <c r="D10" i="31"/>
  <c r="G182" i="48"/>
  <c r="G181" i="48" s="1"/>
  <c r="G180" i="48" s="1"/>
  <c r="G217" i="50"/>
  <c r="G216" i="50" s="1"/>
  <c r="G215" i="50" s="1"/>
  <c r="G214" i="50" s="1"/>
  <c r="E116" i="49" l="1"/>
  <c r="E115" i="49" s="1"/>
  <c r="E114" i="49" s="1"/>
  <c r="D116" i="49"/>
  <c r="D115" i="49" s="1"/>
  <c r="D114" i="49" s="1"/>
  <c r="F182" i="48"/>
  <c r="F181" i="48" s="1"/>
  <c r="F180" i="48" s="1"/>
  <c r="D118" i="31"/>
  <c r="D117" i="31" s="1"/>
  <c r="D116" i="31" s="1"/>
  <c r="D115" i="31" s="1"/>
  <c r="F179" i="29"/>
  <c r="F178" i="29" s="1"/>
  <c r="F177" i="29" s="1"/>
  <c r="F176" i="29" s="1"/>
  <c r="G192" i="48"/>
  <c r="G191" i="48" s="1"/>
  <c r="F149" i="48"/>
  <c r="F148" i="48" s="1"/>
  <c r="F147" i="48" s="1"/>
  <c r="F146" i="48" s="1"/>
  <c r="F145" i="48" s="1"/>
  <c r="F39" i="48"/>
  <c r="F38" i="48" s="1"/>
  <c r="G35" i="48"/>
  <c r="G34" i="48" s="1"/>
  <c r="G33" i="48" s="1"/>
  <c r="G32" i="48" s="1"/>
  <c r="G31" i="48" s="1"/>
  <c r="F35" i="48"/>
  <c r="F34" i="48" s="1"/>
  <c r="F33" i="48" s="1"/>
  <c r="F32" i="48" s="1"/>
  <c r="F31" i="48" s="1"/>
  <c r="F29" i="48"/>
  <c r="F28" i="48" s="1"/>
  <c r="F27" i="48" s="1"/>
  <c r="F26" i="48" s="1"/>
  <c r="F24" i="48"/>
  <c r="F23" i="48" s="1"/>
  <c r="F22" i="48" s="1"/>
  <c r="F21" i="48" s="1"/>
  <c r="F35" i="29"/>
  <c r="F34" i="29" s="1"/>
  <c r="F33" i="29" s="1"/>
  <c r="F32" i="29" s="1"/>
  <c r="F31" i="29" s="1"/>
  <c r="F30" i="29" s="1"/>
  <c r="F112" i="29"/>
  <c r="F111" i="29" s="1"/>
  <c r="F110" i="29" s="1"/>
  <c r="F102" i="29"/>
  <c r="F101" i="29" s="1"/>
  <c r="F100" i="29" s="1"/>
  <c r="F99" i="29" s="1"/>
  <c r="F98" i="29" s="1"/>
  <c r="D38" i="49"/>
  <c r="E135" i="49"/>
  <c r="E134" i="49" s="1"/>
  <c r="D135" i="49"/>
  <c r="D134" i="49" s="1"/>
  <c r="E50" i="49"/>
  <c r="E49" i="49" s="1"/>
  <c r="E53" i="49"/>
  <c r="E52" i="49" s="1"/>
  <c r="E22" i="49"/>
  <c r="E21" i="49" s="1"/>
  <c r="E20" i="49" s="1"/>
  <c r="E58" i="49"/>
  <c r="E57" i="49" s="1"/>
  <c r="E47" i="49"/>
  <c r="E55" i="49"/>
  <c r="E61" i="49"/>
  <c r="E63" i="49"/>
  <c r="E104" i="49"/>
  <c r="E103" i="49" s="1"/>
  <c r="E102" i="49" s="1"/>
  <c r="E147" i="49"/>
  <c r="E146" i="49" s="1"/>
  <c r="E145" i="49" s="1"/>
  <c r="E144" i="49" s="1"/>
  <c r="E152" i="49"/>
  <c r="E151" i="49" s="1"/>
  <c r="E150" i="49" s="1"/>
  <c r="E18" i="49"/>
  <c r="E142" i="49"/>
  <c r="E141" i="49" s="1"/>
  <c r="E140" i="49" s="1"/>
  <c r="E28" i="49"/>
  <c r="E27" i="49" s="1"/>
  <c r="E33" i="49"/>
  <c r="E31" i="49" s="1"/>
  <c r="E26" i="49" s="1"/>
  <c r="E25" i="49" s="1"/>
  <c r="E138" i="49"/>
  <c r="E137" i="49" s="1"/>
  <c r="E67" i="49"/>
  <c r="E66" i="49" s="1"/>
  <c r="E65" i="49" s="1"/>
  <c r="E169" i="49"/>
  <c r="E168" i="49" s="1"/>
  <c r="E167" i="49" s="1"/>
  <c r="E166" i="49" s="1"/>
  <c r="E158" i="49"/>
  <c r="E157" i="49" s="1"/>
  <c r="E161" i="49"/>
  <c r="E160" i="49" s="1"/>
  <c r="E164" i="49"/>
  <c r="E163" i="49" s="1"/>
  <c r="E108" i="49"/>
  <c r="E107" i="49" s="1"/>
  <c r="E112" i="49"/>
  <c r="E111" i="49" s="1"/>
  <c r="E110" i="49" s="1"/>
  <c r="E129" i="49"/>
  <c r="E128" i="49" s="1"/>
  <c r="E124" i="49" s="1"/>
  <c r="E123" i="49" s="1"/>
  <c r="E122" i="49" s="1"/>
  <c r="E90" i="49"/>
  <c r="E89" i="49" s="1"/>
  <c r="E87" i="49"/>
  <c r="E86" i="49" s="1"/>
  <c r="E95" i="49"/>
  <c r="E94" i="49" s="1"/>
  <c r="E93" i="49" s="1"/>
  <c r="E92" i="49" s="1"/>
  <c r="E73" i="49"/>
  <c r="E75" i="49"/>
  <c r="E77" i="49"/>
  <c r="D77" i="49"/>
  <c r="D75" i="49"/>
  <c r="D73" i="49"/>
  <c r="D95" i="49"/>
  <c r="D94" i="49" s="1"/>
  <c r="D93" i="49" s="1"/>
  <c r="D92" i="49" s="1"/>
  <c r="D87" i="49"/>
  <c r="D86" i="49" s="1"/>
  <c r="D90" i="49"/>
  <c r="D89" i="49" s="1"/>
  <c r="D112" i="49"/>
  <c r="D111" i="49" s="1"/>
  <c r="D110" i="49" s="1"/>
  <c r="D108" i="49"/>
  <c r="D107" i="49" s="1"/>
  <c r="D164" i="49"/>
  <c r="D163" i="49" s="1"/>
  <c r="D161" i="49"/>
  <c r="D160" i="49" s="1"/>
  <c r="D158" i="49"/>
  <c r="D157" i="49" s="1"/>
  <c r="D169" i="49"/>
  <c r="D168" i="49" s="1"/>
  <c r="D167" i="49" s="1"/>
  <c r="D166" i="49" s="1"/>
  <c r="D67" i="49"/>
  <c r="D66" i="49" s="1"/>
  <c r="D65" i="49" s="1"/>
  <c r="D33" i="49"/>
  <c r="D32" i="49" s="1"/>
  <c r="D30" i="49" s="1"/>
  <c r="D18" i="49"/>
  <c r="D16" i="49"/>
  <c r="D147" i="49"/>
  <c r="D146" i="49" s="1"/>
  <c r="D145" i="49" s="1"/>
  <c r="D144" i="49" s="1"/>
  <c r="D104" i="49"/>
  <c r="D103" i="49" s="1"/>
  <c r="D102" i="49" s="1"/>
  <c r="D63" i="49"/>
  <c r="D61" i="49"/>
  <c r="D55" i="49"/>
  <c r="D47" i="49"/>
  <c r="D45" i="49"/>
  <c r="D53" i="49"/>
  <c r="D52" i="49" s="1"/>
  <c r="D50" i="49"/>
  <c r="D49" i="49" s="1"/>
  <c r="G56" i="50"/>
  <c r="G55" i="50" s="1"/>
  <c r="D84" i="49" l="1"/>
  <c r="E84" i="49"/>
  <c r="E45" i="49"/>
  <c r="G48" i="48"/>
  <c r="E133" i="49"/>
  <c r="E132" i="49" s="1"/>
  <c r="D72" i="49"/>
  <c r="D70" i="49" s="1"/>
  <c r="D149" i="49"/>
  <c r="F76" i="48"/>
  <c r="F75" i="48" s="1"/>
  <c r="F74" i="48" s="1"/>
  <c r="F73" i="48" s="1"/>
  <c r="D152" i="49"/>
  <c r="D151" i="49" s="1"/>
  <c r="D150" i="49" s="1"/>
  <c r="F115" i="48"/>
  <c r="F114" i="48" s="1"/>
  <c r="D138" i="49"/>
  <c r="D137" i="49" s="1"/>
  <c r="D133" i="49" s="1"/>
  <c r="E149" i="49"/>
  <c r="F93" i="48"/>
  <c r="F92" i="48" s="1"/>
  <c r="F91" i="48" s="1"/>
  <c r="F90" i="48" s="1"/>
  <c r="F89" i="48" s="1"/>
  <c r="F88" i="48" s="1"/>
  <c r="D142" i="49"/>
  <c r="D141" i="49" s="1"/>
  <c r="D140" i="49" s="1"/>
  <c r="E72" i="49"/>
  <c r="E71" i="49" s="1"/>
  <c r="F210" i="48"/>
  <c r="D82" i="49"/>
  <c r="G210" i="48"/>
  <c r="E82" i="49"/>
  <c r="E60" i="49"/>
  <c r="D60" i="49"/>
  <c r="D15" i="49"/>
  <c r="D8" i="49" s="1"/>
  <c r="D7" i="49" s="1"/>
  <c r="G83" i="48"/>
  <c r="E16" i="49"/>
  <c r="E15" i="49" s="1"/>
  <c r="E8" i="49" s="1"/>
  <c r="E7" i="49" s="1"/>
  <c r="D31" i="49"/>
  <c r="D26" i="49" s="1"/>
  <c r="D25" i="49" s="1"/>
  <c r="D156" i="49"/>
  <c r="D155" i="49" s="1"/>
  <c r="D154" i="49" s="1"/>
  <c r="E106" i="49"/>
  <c r="E156" i="49"/>
  <c r="E155" i="49" s="1"/>
  <c r="E154" i="49" s="1"/>
  <c r="F195" i="48"/>
  <c r="F194" i="48" s="1"/>
  <c r="D129" i="49"/>
  <c r="D128" i="49" s="1"/>
  <c r="D106" i="49"/>
  <c r="F192" i="48"/>
  <c r="F191" i="48" s="1"/>
  <c r="D126" i="49"/>
  <c r="D125" i="49" s="1"/>
  <c r="D37" i="49"/>
  <c r="D36" i="49" s="1"/>
  <c r="D35" i="49" s="1"/>
  <c r="E38" i="49"/>
  <c r="E37" i="49"/>
  <c r="E36" i="49" s="1"/>
  <c r="E35" i="49" s="1"/>
  <c r="F100" i="48"/>
  <c r="F99" i="48" s="1"/>
  <c r="F98" i="48" s="1"/>
  <c r="F97" i="48" s="1"/>
  <c r="D28" i="49"/>
  <c r="D27" i="49" s="1"/>
  <c r="E24" i="49"/>
  <c r="E32" i="49"/>
  <c r="E30" i="49" s="1"/>
  <c r="D44" i="31"/>
  <c r="G60" i="50"/>
  <c r="G59" i="50" s="1"/>
  <c r="D52" i="31"/>
  <c r="F58" i="48"/>
  <c r="F169" i="48"/>
  <c r="F168" i="48" s="1"/>
  <c r="F231" i="48"/>
  <c r="G166" i="48"/>
  <c r="G58" i="48"/>
  <c r="E43" i="49"/>
  <c r="F50" i="48"/>
  <c r="F174" i="48"/>
  <c r="F173" i="48" s="1"/>
  <c r="F233" i="48"/>
  <c r="G212" i="48"/>
  <c r="G115" i="48"/>
  <c r="G114" i="48" s="1"/>
  <c r="G71" i="48"/>
  <c r="G70" i="48" s="1"/>
  <c r="G69" i="48" s="1"/>
  <c r="G68" i="48" s="1"/>
  <c r="G18" i="48"/>
  <c r="G17" i="48" s="1"/>
  <c r="G16" i="48" s="1"/>
  <c r="G15" i="48" s="1"/>
  <c r="G14" i="48" s="1"/>
  <c r="F12" i="48"/>
  <c r="F11" i="48" s="1"/>
  <c r="F10" i="48" s="1"/>
  <c r="F9" i="48" s="1"/>
  <c r="F8" i="48" s="1"/>
  <c r="F53" i="48"/>
  <c r="F52" i="48" s="1"/>
  <c r="F65" i="48"/>
  <c r="F83" i="48"/>
  <c r="F164" i="48"/>
  <c r="F163" i="48" s="1"/>
  <c r="F218" i="48"/>
  <c r="F217" i="48" s="1"/>
  <c r="F235" i="48"/>
  <c r="G174" i="48"/>
  <c r="G173" i="48" s="1"/>
  <c r="G105" i="48"/>
  <c r="G104" i="48" s="1"/>
  <c r="G103" i="48" s="1"/>
  <c r="G102" i="48" s="1"/>
  <c r="G53" i="48"/>
  <c r="G52" i="48" s="1"/>
  <c r="F18" i="48"/>
  <c r="F17" i="48" s="1"/>
  <c r="F16" i="48" s="1"/>
  <c r="F15" i="48" s="1"/>
  <c r="F14" i="48" s="1"/>
  <c r="F56" i="48"/>
  <c r="F71" i="48"/>
  <c r="F70" i="48" s="1"/>
  <c r="F69" i="48" s="1"/>
  <c r="F68" i="48" s="1"/>
  <c r="F85" i="48"/>
  <c r="F166" i="48"/>
  <c r="F223" i="48"/>
  <c r="F222" i="48" s="1"/>
  <c r="F221" i="48" s="1"/>
  <c r="F220" i="48" s="1"/>
  <c r="G235" i="48"/>
  <c r="G218" i="48"/>
  <c r="G217" i="48" s="1"/>
  <c r="G195" i="48"/>
  <c r="G194" i="48" s="1"/>
  <c r="G190" i="48" s="1"/>
  <c r="G189" i="48" s="1"/>
  <c r="G188" i="48" s="1"/>
  <c r="G169" i="48"/>
  <c r="G168" i="48" s="1"/>
  <c r="G100" i="48"/>
  <c r="G99" i="48" s="1"/>
  <c r="G98" i="48" s="1"/>
  <c r="G97" i="48" s="1"/>
  <c r="D43" i="49"/>
  <c r="F48" i="48"/>
  <c r="F105" i="48"/>
  <c r="F104" i="48" s="1"/>
  <c r="F103" i="48" s="1"/>
  <c r="F102" i="48" s="1"/>
  <c r="F212" i="48"/>
  <c r="G233" i="48"/>
  <c r="G215" i="48"/>
  <c r="G214" i="48" s="1"/>
  <c r="G76" i="48"/>
  <c r="G75" i="48" s="1"/>
  <c r="G74" i="48" s="1"/>
  <c r="G73" i="48" s="1"/>
  <c r="F215" i="48"/>
  <c r="F214" i="48" s="1"/>
  <c r="G231" i="48"/>
  <c r="G164" i="48"/>
  <c r="G163" i="48" s="1"/>
  <c r="G85" i="48"/>
  <c r="G56" i="48"/>
  <c r="G223" i="48"/>
  <c r="G222" i="48" s="1"/>
  <c r="G221" i="48" s="1"/>
  <c r="G220" i="48" s="1"/>
  <c r="G65" i="48"/>
  <c r="G12" i="48"/>
  <c r="G11" i="48" s="1"/>
  <c r="G10" i="48" s="1"/>
  <c r="G9" i="48" s="1"/>
  <c r="G8" i="48" s="1"/>
  <c r="G143" i="48"/>
  <c r="G142" i="48" s="1"/>
  <c r="G141" i="48" s="1"/>
  <c r="G140" i="48" s="1"/>
  <c r="G139" i="48" s="1"/>
  <c r="G29" i="48"/>
  <c r="G28" i="48" s="1"/>
  <c r="G27" i="48" s="1"/>
  <c r="G26" i="48" s="1"/>
  <c r="F157" i="48"/>
  <c r="F156" i="48" s="1"/>
  <c r="F155" i="48" s="1"/>
  <c r="F154" i="48" s="1"/>
  <c r="F153" i="48" s="1"/>
  <c r="F152" i="48" s="1"/>
  <c r="G178" i="48"/>
  <c r="G177" i="48" s="1"/>
  <c r="G176" i="48" s="1"/>
  <c r="G93" i="48"/>
  <c r="G92" i="48" s="1"/>
  <c r="G91" i="48" s="1"/>
  <c r="G90" i="48" s="1"/>
  <c r="G89" i="48" s="1"/>
  <c r="G88" i="48" s="1"/>
  <c r="F112" i="48"/>
  <c r="F111" i="48" s="1"/>
  <c r="F143" i="48"/>
  <c r="F142" i="48" s="1"/>
  <c r="F141" i="48" s="1"/>
  <c r="F140" i="48" s="1"/>
  <c r="F139" i="48" s="1"/>
  <c r="G149" i="48"/>
  <c r="G148" i="48" s="1"/>
  <c r="G147" i="48" s="1"/>
  <c r="G146" i="48" s="1"/>
  <c r="G145" i="48" s="1"/>
  <c r="G24" i="48"/>
  <c r="G23" i="48" s="1"/>
  <c r="G22" i="48" s="1"/>
  <c r="G21" i="48" s="1"/>
  <c r="F202" i="48"/>
  <c r="F201" i="48" s="1"/>
  <c r="F200" i="48" s="1"/>
  <c r="F199" i="48" s="1"/>
  <c r="F198" i="48" s="1"/>
  <c r="F197" i="48" s="1"/>
  <c r="F178" i="48"/>
  <c r="F177" i="48" s="1"/>
  <c r="F176" i="48" s="1"/>
  <c r="G157" i="48"/>
  <c r="G156" i="48" s="1"/>
  <c r="G155" i="48" s="1"/>
  <c r="G154" i="48" s="1"/>
  <c r="G153" i="48" s="1"/>
  <c r="G152" i="48" s="1"/>
  <c r="G112" i="48"/>
  <c r="G111" i="48" s="1"/>
  <c r="G202" i="48"/>
  <c r="G201" i="48" s="1"/>
  <c r="G200" i="48" s="1"/>
  <c r="G199" i="48" s="1"/>
  <c r="G198" i="48" s="1"/>
  <c r="G197" i="48" s="1"/>
  <c r="F45" i="29"/>
  <c r="F44" i="29" s="1"/>
  <c r="F48" i="29"/>
  <c r="F47" i="29" s="1"/>
  <c r="F46" i="29" s="1"/>
  <c r="F20" i="48"/>
  <c r="G234" i="50"/>
  <c r="G229" i="50"/>
  <c r="G228" i="50" s="1"/>
  <c r="G227" i="50" s="1"/>
  <c r="D81" i="49" l="1"/>
  <c r="D80" i="49" s="1"/>
  <c r="D79" i="49" s="1"/>
  <c r="D69" i="49" s="1"/>
  <c r="E81" i="49"/>
  <c r="E80" i="49" s="1"/>
  <c r="E79" i="49" s="1"/>
  <c r="G96" i="48"/>
  <c r="G95" i="48" s="1"/>
  <c r="F46" i="48"/>
  <c r="F45" i="48" s="1"/>
  <c r="F44" i="48" s="1"/>
  <c r="D42" i="49"/>
  <c r="D41" i="49" s="1"/>
  <c r="D40" i="49" s="1"/>
  <c r="G46" i="48"/>
  <c r="G45" i="48" s="1"/>
  <c r="G44" i="48" s="1"/>
  <c r="E42" i="49"/>
  <c r="E41" i="49" s="1"/>
  <c r="E40" i="49" s="1"/>
  <c r="E131" i="49"/>
  <c r="D71" i="49"/>
  <c r="F209" i="48"/>
  <c r="F208" i="48" s="1"/>
  <c r="F207" i="48" s="1"/>
  <c r="F206" i="48" s="1"/>
  <c r="F205" i="48" s="1"/>
  <c r="F204" i="48" s="1"/>
  <c r="E70" i="49"/>
  <c r="F67" i="48"/>
  <c r="D132" i="49"/>
  <c r="D131" i="49" s="1"/>
  <c r="F110" i="48"/>
  <c r="F109" i="48" s="1"/>
  <c r="F108" i="48" s="1"/>
  <c r="F107" i="48" s="1"/>
  <c r="G82" i="48"/>
  <c r="G81" i="48" s="1"/>
  <c r="G80" i="48" s="1"/>
  <c r="G79" i="48" s="1"/>
  <c r="G78" i="48" s="1"/>
  <c r="G209" i="48"/>
  <c r="G208" i="48" s="1"/>
  <c r="G207" i="48" s="1"/>
  <c r="G206" i="48" s="1"/>
  <c r="G205" i="48" s="1"/>
  <c r="G204" i="48" s="1"/>
  <c r="D24" i="49"/>
  <c r="F190" i="48"/>
  <c r="F189" i="48" s="1"/>
  <c r="F188" i="48" s="1"/>
  <c r="F55" i="48"/>
  <c r="D124" i="49"/>
  <c r="D123" i="49" s="1"/>
  <c r="D122" i="49" s="1"/>
  <c r="G230" i="48"/>
  <c r="G229" i="48" s="1"/>
  <c r="G228" i="48" s="1"/>
  <c r="G227" i="48" s="1"/>
  <c r="G226" i="48" s="1"/>
  <c r="G225" i="48" s="1"/>
  <c r="F96" i="48"/>
  <c r="F95" i="48" s="1"/>
  <c r="E32" i="41"/>
  <c r="E34" i="41"/>
  <c r="F172" i="48"/>
  <c r="G172" i="48"/>
  <c r="G171" i="48" s="1"/>
  <c r="F82" i="48"/>
  <c r="F81" i="48" s="1"/>
  <c r="F80" i="48" s="1"/>
  <c r="F79" i="48" s="1"/>
  <c r="F78" i="48" s="1"/>
  <c r="G67" i="48"/>
  <c r="F162" i="48"/>
  <c r="F161" i="48" s="1"/>
  <c r="F160" i="48" s="1"/>
  <c r="F159" i="48" s="1"/>
  <c r="G55" i="48"/>
  <c r="G162" i="48"/>
  <c r="G161" i="48" s="1"/>
  <c r="G160" i="48" s="1"/>
  <c r="G159" i="48" s="1"/>
  <c r="F230" i="48"/>
  <c r="F229" i="48" s="1"/>
  <c r="F228" i="48" s="1"/>
  <c r="F227" i="48" s="1"/>
  <c r="F226" i="48" s="1"/>
  <c r="F225" i="48" s="1"/>
  <c r="G110" i="48"/>
  <c r="G109" i="48" s="1"/>
  <c r="G108" i="48" s="1"/>
  <c r="G107" i="48" s="1"/>
  <c r="G20" i="48"/>
  <c r="E30" i="41"/>
  <c r="D30" i="41"/>
  <c r="D130" i="31"/>
  <c r="D129" i="31" s="1"/>
  <c r="F192" i="29"/>
  <c r="F191" i="29" s="1"/>
  <c r="F190" i="29" s="1"/>
  <c r="F189" i="29"/>
  <c r="F188" i="29" s="1"/>
  <c r="F187" i="29" s="1"/>
  <c r="G233" i="50"/>
  <c r="G232" i="50" s="1"/>
  <c r="G226" i="50" s="1"/>
  <c r="G225" i="50" s="1"/>
  <c r="G224" i="50" s="1"/>
  <c r="D127" i="31"/>
  <c r="D126" i="31" s="1"/>
  <c r="E69" i="49" l="1"/>
  <c r="G87" i="48"/>
  <c r="G43" i="48"/>
  <c r="F43" i="48"/>
  <c r="D26" i="41"/>
  <c r="D36" i="41" s="1"/>
  <c r="F171" i="48"/>
  <c r="F151" i="48" s="1"/>
  <c r="F87" i="48"/>
  <c r="D34" i="41"/>
  <c r="D17" i="41"/>
  <c r="E15" i="41"/>
  <c r="D15" i="41"/>
  <c r="E17" i="41"/>
  <c r="G151" i="48"/>
  <c r="D125" i="31"/>
  <c r="D124" i="31" s="1"/>
  <c r="D123" i="31" s="1"/>
  <c r="D178" i="31" s="1"/>
  <c r="F185" i="29"/>
  <c r="F184" i="29" s="1"/>
  <c r="E26" i="41"/>
  <c r="G69" i="50"/>
  <c r="D60" i="31" s="1"/>
  <c r="D59" i="31" s="1"/>
  <c r="G75" i="50"/>
  <c r="B6" i="37"/>
  <c r="C41" i="47" s="1"/>
  <c r="C6" i="37"/>
  <c r="D32" i="41" l="1"/>
  <c r="F58" i="29"/>
  <c r="F57" i="29" s="1"/>
  <c r="D97" i="31"/>
  <c r="G68" i="50"/>
  <c r="F53" i="29"/>
  <c r="F52" i="29" s="1"/>
  <c r="G138" i="50"/>
  <c r="G207" i="50"/>
  <c r="D110" i="31" s="1"/>
  <c r="D109" i="31" s="1"/>
  <c r="D108" i="31" s="1"/>
  <c r="G195" i="50"/>
  <c r="G165" i="50"/>
  <c r="F56" i="29" l="1"/>
  <c r="F55" i="29" s="1"/>
  <c r="F213" i="29"/>
  <c r="F212" i="29" s="1"/>
  <c r="D79" i="31"/>
  <c r="G206" i="50"/>
  <c r="G205" i="50" s="1"/>
  <c r="F171" i="29"/>
  <c r="F170" i="29" s="1"/>
  <c r="F169" i="29" s="1"/>
  <c r="C30" i="46" l="1"/>
  <c r="D51" i="31" l="1"/>
  <c r="D40" i="31" l="1"/>
  <c r="D43" i="31"/>
  <c r="G66" i="50"/>
  <c r="D58" i="31" s="1"/>
  <c r="G81" i="50"/>
  <c r="D106" i="31" s="1"/>
  <c r="G88" i="50"/>
  <c r="D149" i="31" s="1"/>
  <c r="G94" i="50"/>
  <c r="D154" i="31" s="1"/>
  <c r="G53" i="50"/>
  <c r="D42" i="31" s="1"/>
  <c r="G295" i="50"/>
  <c r="F238" i="29" l="1"/>
  <c r="F237" i="29" s="1"/>
  <c r="D74" i="31"/>
  <c r="G80" i="50"/>
  <c r="F62" i="29"/>
  <c r="F61" i="29" s="1"/>
  <c r="F54" i="29" s="1"/>
  <c r="F41" i="29"/>
  <c r="F40" i="29" s="1"/>
  <c r="F43" i="29"/>
  <c r="F42" i="29" s="1"/>
  <c r="F73" i="29"/>
  <c r="F72" i="29" s="1"/>
  <c r="F71" i="29" s="1"/>
  <c r="F70" i="29" s="1"/>
  <c r="F69" i="29" s="1"/>
  <c r="F51" i="29"/>
  <c r="F50" i="29" s="1"/>
  <c r="F49" i="29" s="1"/>
  <c r="F68" i="29"/>
  <c r="F67" i="29" s="1"/>
  <c r="F66" i="29" s="1"/>
  <c r="F65" i="29" s="1"/>
  <c r="F64" i="29" s="1"/>
  <c r="G52" i="50"/>
  <c r="G45" i="50" s="1"/>
  <c r="G44" i="50" s="1"/>
  <c r="G93" i="50"/>
  <c r="G92" i="50" s="1"/>
  <c r="G91" i="50" s="1"/>
  <c r="G90" i="50" s="1"/>
  <c r="G87" i="50"/>
  <c r="G86" i="50" s="1"/>
  <c r="G85" i="50" s="1"/>
  <c r="G84" i="50" s="1"/>
  <c r="G65" i="50"/>
  <c r="G64" i="50" s="1"/>
  <c r="G251" i="50"/>
  <c r="G186" i="50"/>
  <c r="D171" i="31" s="1"/>
  <c r="G43" i="50" l="1"/>
  <c r="F63" i="29"/>
  <c r="F39" i="29"/>
  <c r="F38" i="29" s="1"/>
  <c r="F37" i="29" s="1"/>
  <c r="F154" i="29"/>
  <c r="F153" i="29" s="1"/>
  <c r="F152" i="29" s="1"/>
  <c r="F151" i="29" s="1"/>
  <c r="F150" i="29" s="1"/>
  <c r="F149" i="29" s="1"/>
  <c r="F148" i="29" s="1"/>
  <c r="G83" i="50"/>
  <c r="G74" i="50"/>
  <c r="G73" i="50" s="1"/>
  <c r="G185" i="50"/>
  <c r="G184" i="50" s="1"/>
  <c r="G183" i="50" s="1"/>
  <c r="G182" i="50" s="1"/>
  <c r="G181" i="50" s="1"/>
  <c r="G180" i="50" s="1"/>
  <c r="G12" i="50"/>
  <c r="D25" i="32" l="1"/>
  <c r="F12" i="29"/>
  <c r="F11" i="29" s="1"/>
  <c r="F10" i="29" s="1"/>
  <c r="F9" i="29" s="1"/>
  <c r="F8" i="29" s="1"/>
  <c r="F7" i="29" s="1"/>
  <c r="D47" i="31"/>
  <c r="F36" i="29"/>
  <c r="D105" i="31"/>
  <c r="D104" i="31" s="1"/>
  <c r="D103" i="31" s="1"/>
  <c r="G72" i="50" l="1"/>
  <c r="G71" i="50" s="1"/>
  <c r="G42" i="50" s="1"/>
  <c r="G212" i="50"/>
  <c r="D114" i="31" s="1"/>
  <c r="F146" i="29"/>
  <c r="F145" i="29" s="1"/>
  <c r="F144" i="29" s="1"/>
  <c r="F143" i="29" s="1"/>
  <c r="F142" i="29" s="1"/>
  <c r="F141" i="29" s="1"/>
  <c r="G35" i="50"/>
  <c r="G30" i="50"/>
  <c r="G164" i="50"/>
  <c r="D177" i="31" s="1"/>
  <c r="D12" i="32" l="1"/>
  <c r="F24" i="29"/>
  <c r="F23" i="29" s="1"/>
  <c r="F22" i="29" s="1"/>
  <c r="F21" i="29" s="1"/>
  <c r="F20" i="29" s="1"/>
  <c r="D19" i="31"/>
  <c r="F29" i="29"/>
  <c r="F28" i="29" s="1"/>
  <c r="F27" i="29" s="1"/>
  <c r="F26" i="29" s="1"/>
  <c r="F25" i="29" s="1"/>
  <c r="D55" i="31"/>
  <c r="F79" i="29"/>
  <c r="D13" i="31"/>
  <c r="G163" i="50"/>
  <c r="G162" i="50" s="1"/>
  <c r="G161" i="50" s="1"/>
  <c r="G160" i="50" s="1"/>
  <c r="G159" i="50" s="1"/>
  <c r="G158" i="50" s="1"/>
  <c r="F134" i="29"/>
  <c r="F133" i="29" s="1"/>
  <c r="F132" i="29" s="1"/>
  <c r="F131" i="29" s="1"/>
  <c r="F130" i="29" s="1"/>
  <c r="F129" i="29" s="1"/>
  <c r="F128" i="29" s="1"/>
  <c r="F175" i="29"/>
  <c r="F174" i="29" s="1"/>
  <c r="F173" i="29" s="1"/>
  <c r="F172" i="29" s="1"/>
  <c r="F168" i="29" s="1"/>
  <c r="G177" i="50"/>
  <c r="G176" i="50" s="1"/>
  <c r="G175" i="50" s="1"/>
  <c r="G211" i="50"/>
  <c r="G210" i="50" s="1"/>
  <c r="G209" i="50" s="1"/>
  <c r="G204" i="50" s="1"/>
  <c r="G115" i="50"/>
  <c r="D144" i="31" s="1"/>
  <c r="G203" i="50" l="1"/>
  <c r="D27" i="32" s="1"/>
  <c r="F19" i="29"/>
  <c r="F167" i="29"/>
  <c r="F90" i="29"/>
  <c r="F89" i="29" s="1"/>
  <c r="F88" i="29" s="1"/>
  <c r="F87" i="29" s="1"/>
  <c r="F86" i="29" s="1"/>
  <c r="F85" i="29" s="1"/>
  <c r="F84" i="29" s="1"/>
  <c r="G114" i="50"/>
  <c r="G113" i="50" s="1"/>
  <c r="G112" i="50" s="1"/>
  <c r="G111" i="50" s="1"/>
  <c r="G110" i="50" s="1"/>
  <c r="G109" i="50" s="1"/>
  <c r="D16" i="32" s="1"/>
  <c r="C28" i="46" l="1"/>
  <c r="C15" i="46" l="1"/>
  <c r="D16" i="47" l="1"/>
  <c r="C36" i="47" l="1"/>
  <c r="G34" i="50" l="1"/>
  <c r="G33" i="50" s="1"/>
  <c r="G32" i="50" s="1"/>
  <c r="G31" i="50" s="1"/>
  <c r="G29" i="50"/>
  <c r="G28" i="50" s="1"/>
  <c r="G27" i="50" s="1"/>
  <c r="G26" i="50" s="1"/>
  <c r="G40" i="50"/>
  <c r="G39" i="50" s="1"/>
  <c r="G38" i="50" s="1"/>
  <c r="G37" i="50" s="1"/>
  <c r="G36" i="50" s="1"/>
  <c r="D11" i="32" s="1"/>
  <c r="G106" i="50"/>
  <c r="D15" i="31" s="1"/>
  <c r="G101" i="50"/>
  <c r="G129" i="50"/>
  <c r="D30" i="31" s="1"/>
  <c r="G123" i="50"/>
  <c r="D25" i="31" s="1"/>
  <c r="G174" i="50"/>
  <c r="G173" i="50" s="1"/>
  <c r="D23" i="32" s="1"/>
  <c r="G171" i="50"/>
  <c r="D64" i="31" s="1"/>
  <c r="G278" i="50"/>
  <c r="D92" i="31" s="1"/>
  <c r="G294" i="50"/>
  <c r="G258" i="50"/>
  <c r="G264" i="50"/>
  <c r="D81" i="31" s="1"/>
  <c r="F18" i="29" l="1"/>
  <c r="F17" i="29" s="1"/>
  <c r="F16" i="29" s="1"/>
  <c r="F15" i="29" s="1"/>
  <c r="F14" i="29" s="1"/>
  <c r="F13" i="29" s="1"/>
  <c r="F6" i="29" s="1"/>
  <c r="D50" i="31"/>
  <c r="F82" i="29"/>
  <c r="F81" i="29" s="1"/>
  <c r="F78" i="29" s="1"/>
  <c r="F77" i="29" s="1"/>
  <c r="F76" i="29" s="1"/>
  <c r="F75" i="29" s="1"/>
  <c r="F74" i="29" s="1"/>
  <c r="F97" i="29"/>
  <c r="F96" i="29" s="1"/>
  <c r="F95" i="29" s="1"/>
  <c r="F94" i="29" s="1"/>
  <c r="F93" i="29" s="1"/>
  <c r="F92" i="29" s="1"/>
  <c r="F91" i="29" s="1"/>
  <c r="F215" i="29"/>
  <c r="F214" i="29" s="1"/>
  <c r="F211" i="29" s="1"/>
  <c r="F226" i="29"/>
  <c r="F225" i="29" s="1"/>
  <c r="F224" i="29" s="1"/>
  <c r="F223" i="29" s="1"/>
  <c r="F222" i="29" s="1"/>
  <c r="F140" i="29"/>
  <c r="F139" i="29" s="1"/>
  <c r="F138" i="29" s="1"/>
  <c r="F137" i="29" s="1"/>
  <c r="F136" i="29" s="1"/>
  <c r="F135" i="29" s="1"/>
  <c r="G122" i="50"/>
  <c r="G121" i="50" s="1"/>
  <c r="G263" i="50"/>
  <c r="G257" i="50" s="1"/>
  <c r="G277" i="50"/>
  <c r="G276" i="50" s="1"/>
  <c r="G275" i="50" s="1"/>
  <c r="G274" i="50" s="1"/>
  <c r="G128" i="50"/>
  <c r="G127" i="50" s="1"/>
  <c r="G126" i="50" s="1"/>
  <c r="G125" i="50" s="1"/>
  <c r="G170" i="50"/>
  <c r="G169" i="50" s="1"/>
  <c r="G168" i="50" s="1"/>
  <c r="G167" i="50" s="1"/>
  <c r="G166" i="50" s="1"/>
  <c r="G105" i="50"/>
  <c r="G100" i="50" s="1"/>
  <c r="G99" i="50" s="1"/>
  <c r="G98" i="50" s="1"/>
  <c r="G97" i="50" s="1"/>
  <c r="G25" i="50"/>
  <c r="D10" i="32" s="1"/>
  <c r="G20" i="50"/>
  <c r="G19" i="50" s="1"/>
  <c r="G18" i="50" s="1"/>
  <c r="G17" i="50" s="1"/>
  <c r="G16" i="50" s="1"/>
  <c r="D9" i="32" s="1"/>
  <c r="G11" i="50"/>
  <c r="G10" i="50" s="1"/>
  <c r="G9" i="50" s="1"/>
  <c r="G8" i="50" s="1"/>
  <c r="G7" i="50" s="1"/>
  <c r="D8" i="32" s="1"/>
  <c r="G250" i="50"/>
  <c r="F205" i="29" s="1"/>
  <c r="F204" i="29" s="1"/>
  <c r="F203" i="29" s="1"/>
  <c r="F202" i="29" s="1"/>
  <c r="F201" i="29" s="1"/>
  <c r="F200" i="29" s="1"/>
  <c r="F199" i="29" s="1"/>
  <c r="C12" i="37"/>
  <c r="B12" i="37"/>
  <c r="G272" i="50"/>
  <c r="D84" i="31" s="1"/>
  <c r="G268" i="50"/>
  <c r="D87" i="31" s="1"/>
  <c r="G194" i="50"/>
  <c r="D160" i="31" s="1"/>
  <c r="G197" i="50"/>
  <c r="D163" i="31" s="1"/>
  <c r="G201" i="50"/>
  <c r="D166" i="31" s="1"/>
  <c r="G137" i="50"/>
  <c r="D137" i="31" s="1"/>
  <c r="G141" i="50"/>
  <c r="B15" i="11"/>
  <c r="G140" i="50" l="1"/>
  <c r="G139" i="50" s="1"/>
  <c r="D140" i="31"/>
  <c r="D139" i="31" s="1"/>
  <c r="D138" i="31" s="1"/>
  <c r="G200" i="50"/>
  <c r="G199" i="50" s="1"/>
  <c r="F166" i="29"/>
  <c r="F165" i="29" s="1"/>
  <c r="F164" i="29" s="1"/>
  <c r="G96" i="50"/>
  <c r="D14" i="32"/>
  <c r="G136" i="50"/>
  <c r="G135" i="50" s="1"/>
  <c r="F109" i="29"/>
  <c r="F108" i="29" s="1"/>
  <c r="F107" i="29" s="1"/>
  <c r="F106" i="29" s="1"/>
  <c r="F105" i="29" s="1"/>
  <c r="F104" i="29" s="1"/>
  <c r="F103" i="29" s="1"/>
  <c r="F83" i="29" s="1"/>
  <c r="D162" i="31"/>
  <c r="D161" i="31" s="1"/>
  <c r="F160" i="29"/>
  <c r="F159" i="29" s="1"/>
  <c r="G267" i="50"/>
  <c r="G266" i="50" s="1"/>
  <c r="G256" i="50" s="1"/>
  <c r="F218" i="29"/>
  <c r="F217" i="29" s="1"/>
  <c r="F216" i="29" s="1"/>
  <c r="G193" i="50"/>
  <c r="G192" i="50" s="1"/>
  <c r="G271" i="50"/>
  <c r="G270" i="50" s="1"/>
  <c r="F221" i="29"/>
  <c r="F220" i="29" s="1"/>
  <c r="F219" i="29" s="1"/>
  <c r="D22" i="32"/>
  <c r="G120" i="50"/>
  <c r="G119" i="50" s="1"/>
  <c r="G118" i="50" s="1"/>
  <c r="G117" i="50" s="1"/>
  <c r="D17" i="32" s="1"/>
  <c r="D24" i="31"/>
  <c r="D23" i="31" s="1"/>
  <c r="G249" i="50"/>
  <c r="G248" i="50" s="1"/>
  <c r="G247" i="50" s="1"/>
  <c r="G196" i="50"/>
  <c r="G6" i="50"/>
  <c r="D34" i="47"/>
  <c r="C34" i="47"/>
  <c r="D31" i="47"/>
  <c r="C31" i="47"/>
  <c r="D29" i="47"/>
  <c r="C29" i="47"/>
  <c r="D14" i="47"/>
  <c r="D13" i="47" s="1"/>
  <c r="C14" i="47"/>
  <c r="C13" i="47" s="1"/>
  <c r="C13" i="46"/>
  <c r="C12" i="46" s="1"/>
  <c r="C24" i="46"/>
  <c r="C23" i="46" s="1"/>
  <c r="C25" i="47"/>
  <c r="D42" i="47"/>
  <c r="C42" i="47"/>
  <c r="D36" i="47"/>
  <c r="D8" i="47"/>
  <c r="D14" i="36" s="1"/>
  <c r="D7" i="36" s="1"/>
  <c r="D17" i="36" s="1"/>
  <c r="D26" i="36" s="1"/>
  <c r="D19" i="36" s="1"/>
  <c r="D18" i="36" s="1"/>
  <c r="C8" i="47"/>
  <c r="C7" i="46"/>
  <c r="D22" i="47"/>
  <c r="C22" i="47"/>
  <c r="C21" i="46"/>
  <c r="D9" i="31"/>
  <c r="D8" i="31" s="1"/>
  <c r="D18" i="31"/>
  <c r="D17" i="31" s="1"/>
  <c r="D16" i="31" s="1"/>
  <c r="D14" i="31"/>
  <c r="D12" i="31"/>
  <c r="D176" i="31"/>
  <c r="D175" i="31" s="1"/>
  <c r="D170" i="31"/>
  <c r="D169" i="31" s="1"/>
  <c r="D168" i="31" s="1"/>
  <c r="D165" i="31"/>
  <c r="D164" i="31" s="1"/>
  <c r="D159" i="31"/>
  <c r="D158" i="31" s="1"/>
  <c r="D153" i="31"/>
  <c r="D152" i="31" s="1"/>
  <c r="D151" i="31" s="1"/>
  <c r="D148" i="31"/>
  <c r="D147" i="31" s="1"/>
  <c r="D143" i="31"/>
  <c r="D142" i="31" s="1"/>
  <c r="D136" i="31"/>
  <c r="D135" i="31" s="1"/>
  <c r="D113" i="31"/>
  <c r="D112" i="31" s="1"/>
  <c r="D111" i="31" s="1"/>
  <c r="D107" i="31" s="1"/>
  <c r="D96" i="31"/>
  <c r="D91" i="31"/>
  <c r="D90" i="31" s="1"/>
  <c r="D89" i="31" s="1"/>
  <c r="D88" i="31" s="1"/>
  <c r="D86" i="31"/>
  <c r="D85" i="31" s="1"/>
  <c r="D83" i="31"/>
  <c r="D82" i="31" s="1"/>
  <c r="D80" i="31"/>
  <c r="D78" i="31"/>
  <c r="D73" i="31"/>
  <c r="D63" i="31"/>
  <c r="D62" i="31" s="1"/>
  <c r="D61" i="31" s="1"/>
  <c r="D57" i="31"/>
  <c r="D56" i="31" s="1"/>
  <c r="D54" i="31"/>
  <c r="D53" i="31" s="1"/>
  <c r="D49" i="31"/>
  <c r="D48" i="31" s="1"/>
  <c r="D46" i="31"/>
  <c r="D45" i="31" s="1"/>
  <c r="D41" i="31"/>
  <c r="D39" i="31"/>
  <c r="D34" i="31"/>
  <c r="D33" i="31"/>
  <c r="D29" i="31"/>
  <c r="C14" i="36" l="1"/>
  <c r="C7" i="36" s="1"/>
  <c r="C7" i="47"/>
  <c r="D95" i="31"/>
  <c r="D94" i="31" s="1"/>
  <c r="D93" i="31" s="1"/>
  <c r="G255" i="50"/>
  <c r="G254" i="50" s="1"/>
  <c r="G253" i="50" s="1"/>
  <c r="E175" i="49"/>
  <c r="E174" i="49" s="1"/>
  <c r="E173" i="49" s="1"/>
  <c r="E172" i="49" s="1"/>
  <c r="E171" i="49" s="1"/>
  <c r="G137" i="48"/>
  <c r="G136" i="48" s="1"/>
  <c r="G135" i="48" s="1"/>
  <c r="G134" i="48" s="1"/>
  <c r="G133" i="48" s="1"/>
  <c r="G132" i="48" s="1"/>
  <c r="G134" i="50"/>
  <c r="G133" i="50" s="1"/>
  <c r="G132" i="50" s="1"/>
  <c r="G131" i="50" s="1"/>
  <c r="D18" i="32" s="1"/>
  <c r="F210" i="29"/>
  <c r="F209" i="29" s="1"/>
  <c r="G191" i="50"/>
  <c r="G190" i="50" s="1"/>
  <c r="G189" i="50" s="1"/>
  <c r="G188" i="50" s="1"/>
  <c r="G179" i="50" s="1"/>
  <c r="F158" i="29"/>
  <c r="F157" i="29" s="1"/>
  <c r="F156" i="29" s="1"/>
  <c r="F155" i="29" s="1"/>
  <c r="F147" i="29" s="1"/>
  <c r="D32" i="31"/>
  <c r="D31" i="31" s="1"/>
  <c r="C24" i="47"/>
  <c r="C6" i="46"/>
  <c r="D27" i="31"/>
  <c r="D22" i="31" s="1"/>
  <c r="D21" i="31" s="1"/>
  <c r="D28" i="31"/>
  <c r="D26" i="31" s="1"/>
  <c r="D11" i="31"/>
  <c r="G246" i="50"/>
  <c r="G245" i="50" s="1"/>
  <c r="D7" i="47"/>
  <c r="C14" i="34"/>
  <c r="C7" i="34" s="1"/>
  <c r="C17" i="34" s="1"/>
  <c r="D157" i="31"/>
  <c r="D156" i="31" s="1"/>
  <c r="D141" i="31"/>
  <c r="D38" i="31"/>
  <c r="D77" i="31"/>
  <c r="D167" i="31"/>
  <c r="D134" i="31"/>
  <c r="D146" i="31"/>
  <c r="D145" i="31" s="1"/>
  <c r="D150" i="31"/>
  <c r="D174" i="31"/>
  <c r="D173" i="31" s="1"/>
  <c r="D172" i="31" s="1"/>
  <c r="F208" i="29" l="1"/>
  <c r="F207" i="29" s="1"/>
  <c r="F206" i="29" s="1"/>
  <c r="C17" i="36"/>
  <c r="C26" i="36" s="1"/>
  <c r="C19" i="36" s="1"/>
  <c r="C18" i="36" s="1"/>
  <c r="D155" i="31"/>
  <c r="D76" i="31"/>
  <c r="D75" i="31" s="1"/>
  <c r="D7" i="31"/>
  <c r="D6" i="31" s="1"/>
  <c r="G108" i="50"/>
  <c r="G252" i="50"/>
  <c r="D32" i="32"/>
  <c r="D31" i="32" s="1"/>
  <c r="D26" i="32"/>
  <c r="D24" i="32" s="1"/>
  <c r="D35" i="32" s="1"/>
  <c r="G244" i="50"/>
  <c r="D30" i="32"/>
  <c r="D29" i="32" s="1"/>
  <c r="D37" i="31"/>
  <c r="D36" i="31" s="1"/>
  <c r="D15" i="32"/>
  <c r="D20" i="31"/>
  <c r="D13" i="32"/>
  <c r="D133" i="31"/>
  <c r="D132" i="31" s="1"/>
  <c r="D175" i="49" l="1"/>
  <c r="D174" i="49" s="1"/>
  <c r="D173" i="49" s="1"/>
  <c r="D172" i="49" s="1"/>
  <c r="D171" i="49" s="1"/>
  <c r="F137" i="48"/>
  <c r="F136" i="48" s="1"/>
  <c r="F135" i="48" s="1"/>
  <c r="F134" i="48" s="1"/>
  <c r="F133" i="48" s="1"/>
  <c r="F132" i="48" s="1"/>
  <c r="D7" i="32"/>
  <c r="C39" i="46" l="1"/>
  <c r="C10" i="37"/>
  <c r="D40" i="47"/>
  <c r="D33" i="47" s="1"/>
  <c r="D44" i="47" s="1"/>
  <c r="B10" i="37"/>
  <c r="B16" i="37" s="1"/>
  <c r="C40" i="47"/>
  <c r="B13" i="11"/>
  <c r="C32" i="46" l="1"/>
  <c r="C43" i="46" s="1"/>
  <c r="C33" i="47"/>
  <c r="C44" i="47" s="1"/>
  <c r="C16" i="37"/>
  <c r="B19" i="11" l="1"/>
  <c r="C9" i="17" l="1"/>
  <c r="C47" i="46" l="1"/>
  <c r="D70" i="31" l="1"/>
  <c r="D69" i="31" s="1"/>
  <c r="G286" i="50"/>
  <c r="F234" i="29"/>
  <c r="F233" i="29" s="1"/>
  <c r="G292" i="50"/>
  <c r="D72" i="31" l="1"/>
  <c r="D71" i="31" s="1"/>
  <c r="D68" i="31" s="1"/>
  <c r="F236" i="29"/>
  <c r="F235" i="29" s="1"/>
  <c r="F232" i="29" s="1"/>
  <c r="F231" i="29" s="1"/>
  <c r="F230" i="29" s="1"/>
  <c r="F229" i="29" s="1"/>
  <c r="F228" i="29" s="1"/>
  <c r="F227" i="29" s="1"/>
  <c r="G291" i="50"/>
  <c r="G285" i="50" s="1"/>
  <c r="G284" i="50" l="1"/>
  <c r="G283" i="50" s="1"/>
  <c r="G282" i="50" s="1"/>
  <c r="G281" i="50" s="1"/>
  <c r="D67" i="31"/>
  <c r="D66" i="31"/>
  <c r="D65" i="31" s="1"/>
  <c r="D34" i="32" l="1"/>
  <c r="D33" i="32" s="1"/>
  <c r="D180" i="31" s="1"/>
  <c r="G280" i="50"/>
  <c r="G297" i="50" s="1"/>
  <c r="D10" i="19" s="1"/>
  <c r="D8" i="19" s="1"/>
  <c r="D11" i="19" s="1"/>
  <c r="D37" i="32" l="1"/>
  <c r="D38" i="32" s="1"/>
  <c r="F241" i="29"/>
  <c r="D100" i="49" l="1"/>
  <c r="D99" i="49" s="1"/>
  <c r="D98" i="49" s="1"/>
  <c r="F63" i="48"/>
  <c r="F62" i="48" s="1"/>
  <c r="F61" i="48" s="1"/>
  <c r="F60" i="48" s="1"/>
  <c r="F37" i="48" s="1"/>
  <c r="D97" i="49" l="1"/>
  <c r="D177" i="49" s="1"/>
  <c r="F7" i="48"/>
  <c r="D8" i="41"/>
  <c r="D10" i="38" l="1"/>
  <c r="D8" i="38" s="1"/>
  <c r="D11" i="38" s="1"/>
  <c r="E100" i="49" l="1"/>
  <c r="E99" i="49" s="1"/>
  <c r="E98" i="49" s="1"/>
  <c r="E97" i="49" s="1"/>
  <c r="E177" i="49" s="1"/>
  <c r="G63" i="48"/>
  <c r="G62" i="48" s="1"/>
  <c r="G61" i="48" s="1"/>
  <c r="G60" i="48" s="1"/>
  <c r="G37" i="48" l="1"/>
  <c r="G7" i="48" s="1"/>
  <c r="G237" i="48" s="1"/>
  <c r="E8" i="41"/>
  <c r="E36" i="41" s="1"/>
  <c r="E8" i="38" l="1"/>
  <c r="E11" i="38" s="1"/>
</calcChain>
</file>

<file path=xl/comments1.xml><?xml version="1.0" encoding="utf-8"?>
<comments xmlns="http://schemas.openxmlformats.org/spreadsheetml/2006/main">
  <authors>
    <author>Ved_Economist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СУММА ПРОСИСАНА В СОГЛАШЕНИИИ</t>
        </r>
      </text>
    </comment>
  </commentList>
</comments>
</file>

<file path=xl/sharedStrings.xml><?xml version="1.0" encoding="utf-8"?>
<sst xmlns="http://schemas.openxmlformats.org/spreadsheetml/2006/main" count="3595" uniqueCount="468">
  <si>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</si>
  <si>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</si>
  <si>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</si>
  <si>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</si>
  <si>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</si>
  <si>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</si>
  <si>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</si>
  <si>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</si>
  <si>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</si>
  <si>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</si>
  <si>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</si>
  <si>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</si>
  <si>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</si>
  <si>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</si>
  <si>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</si>
  <si>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</si>
  <si>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</si>
  <si>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</si>
  <si>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</si>
  <si>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</si>
  <si>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</si>
  <si>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</si>
  <si>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</si>
  <si>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</si>
  <si>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</si>
  <si>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</si>
  <si>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</si>
  <si>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</si>
  <si>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</si>
  <si>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</si>
  <si>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</si>
  <si>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</si>
  <si>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</si>
  <si>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</si>
  <si>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</si>
  <si>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</si>
  <si>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</si>
  <si>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</si>
  <si>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</si>
  <si>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</si>
  <si>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</si>
  <si>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</si>
  <si>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администрация сельского поселения Светлый</t>
  </si>
  <si>
    <t>Код группы, подгруппы, статьи и вида источников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</si>
  <si>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</si>
  <si>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</si>
  <si>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</si>
  <si>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</si>
  <si>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</si>
  <si>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</si>
  <si>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</si>
  <si>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</si>
  <si>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</si>
  <si>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</si>
  <si>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</si>
  <si>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</si>
  <si>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</si>
  <si>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</si>
  <si>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</si>
  <si>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</si>
  <si>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</si>
  <si>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</si>
  <si>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</si>
  <si>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</si>
  <si>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</si>
  <si>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</si>
  <si>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</si>
  <si>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</si>
  <si>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</si>
  <si>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</si>
  <si>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</si>
  <si>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</si>
  <si>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</si>
  <si>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</si>
  <si>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</si>
  <si>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</si>
  <si>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</si>
  <si>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</si>
  <si>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</si>
  <si>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</si>
  <si>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</si>
  <si>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</si>
  <si>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</si>
  <si>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</si>
  <si>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</si>
  <si>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</si>
  <si>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</si>
  <si>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</si>
  <si>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</si>
  <si>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</si>
  <si>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</si>
  <si>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</si>
  <si>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</si>
  <si>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</si>
  <si>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</si>
  <si>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</si>
  <si>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</si>
  <si>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</si>
  <si>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</si>
  <si>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</si>
  <si>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</si>
  <si>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</si>
  <si>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</si>
  <si>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</si>
  <si>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</si>
  <si>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</si>
  <si>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</si>
  <si>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</si>
  <si>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</si>
  <si>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</si>
  <si>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</si>
  <si>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</si>
  <si>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650 111 09045 10 0000 120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</si>
  <si>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</si>
  <si>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</si>
  <si>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</si>
  <si>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</si>
  <si>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</si>
  <si>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</si>
  <si>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</si>
  <si>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</si>
  <si>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</si>
  <si>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</si>
  <si>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</si>
  <si>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</si>
  <si>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</si>
  <si>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</si>
  <si>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</si>
  <si>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</si>
  <si>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</si>
  <si>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</si>
  <si>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</si>
  <si>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</si>
  <si>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</si>
  <si>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</si>
  <si>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</si>
  <si>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</si>
  <si>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</si>
  <si>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</si>
  <si>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</si>
  <si>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</si>
  <si>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</si>
  <si>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</si>
  <si>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</si>
  <si>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</si>
  <si>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</si>
  <si>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</si>
  <si>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</si>
  <si>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</si>
  <si>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</si>
  <si>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</si>
  <si>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</si>
  <si>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</si>
  <si>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</si>
  <si>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</si>
  <si>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</si>
  <si>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</si>
  <si>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</si>
  <si>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</si>
  <si>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</si>
  <si>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</si>
  <si>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</si>
  <si>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</si>
  <si>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</si>
  <si>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</si>
  <si>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</si>
  <si>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</si>
  <si>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</si>
  <si>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</si>
  <si>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</si>
  <si>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</si>
  <si>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</si>
  <si>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</si>
  <si>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</si>
  <si>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</si>
  <si>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</si>
  <si>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</si>
  <si>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</si>
  <si>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</si>
  <si>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</si>
  <si>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</si>
  <si>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</si>
  <si>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</si>
  <si>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</si>
  <si>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</si>
  <si>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</si>
  <si>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</si>
  <si>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</si>
  <si>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</si>
  <si>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5000122030</t>
  </si>
  <si>
    <t>Условно утвержденные расходы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</si>
  <si>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</si>
  <si>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</si>
  <si>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</si>
  <si>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</si>
  <si>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</si>
  <si>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</si>
  <si>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</si>
  <si>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</si>
  <si>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</si>
  <si>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</si>
  <si>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</si>
  <si>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</si>
  <si>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</si>
  <si>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</si>
  <si>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тыс.руб</t>
  </si>
  <si>
    <t>сумма на</t>
  </si>
  <si>
    <t>Сумма     на</t>
  </si>
  <si>
    <t>Сумма на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</si>
  <si>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</si>
  <si>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</si>
  <si>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</si>
  <si>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</si>
  <si>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</si>
  <si>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</si>
  <si>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</si>
  <si>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</si>
  <si>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</si>
  <si>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</si>
  <si>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</si>
  <si>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</si>
  <si>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</si>
  <si>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</si>
  <si>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</si>
  <si>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</si>
  <si>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</si>
  <si>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</si>
  <si>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</si>
  <si>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</si>
  <si>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</si>
  <si>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</si>
  <si>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</si>
  <si>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</si>
  <si>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</si>
  <si>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</si>
  <si>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</si>
  <si>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</si>
  <si>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</si>
  <si>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</si>
  <si>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</si>
  <si>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</si>
  <si>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</si>
  <si>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</si>
  <si>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</si>
  <si>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</si>
  <si>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</si>
  <si>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</si>
  <si>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</si>
  <si>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</si>
  <si>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</si>
  <si>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</si>
  <si>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</si>
  <si>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</si>
  <si>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</si>
  <si>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</si>
  <si>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</si>
  <si>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</si>
  <si>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</si>
  <si>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</si>
  <si>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</si>
  <si>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</si>
  <si>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 xml:space="preserve">Сумма на 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</si>
  <si>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</si>
  <si>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</si>
  <si>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</si>
  <si>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</si>
  <si>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</si>
  <si>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</si>
  <si>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</si>
  <si>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</si>
  <si>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</si>
  <si>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</si>
  <si>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</si>
  <si>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</si>
  <si>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</si>
  <si>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</si>
  <si>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</si>
  <si>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</si>
  <si>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</si>
  <si>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</si>
  <si>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</si>
  <si>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</si>
  <si>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</si>
  <si>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000 202 10000 00 0000 150</t>
  </si>
  <si>
    <t>650 202 15001 10 0000 150</t>
  </si>
  <si>
    <t>000 202 30000 00 0000 150</t>
  </si>
  <si>
    <t>650 202 35930 10 0000 150</t>
  </si>
  <si>
    <t>650 202 35118 10 0000 150</t>
  </si>
  <si>
    <t>000 202 40000 00 0000 150</t>
  </si>
  <si>
    <t>650 202 49999 10 0000 150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</si>
  <si>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</si>
  <si>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</si>
  <si>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</si>
  <si>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</si>
  <si>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</si>
  <si>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</si>
  <si>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</si>
  <si>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</si>
  <si>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</si>
  <si>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</si>
  <si>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</si>
  <si>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</si>
  <si>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</si>
  <si>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</si>
  <si>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</si>
  <si>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</si>
  <si>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</si>
  <si>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</si>
  <si>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</si>
  <si>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</si>
  <si>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</si>
  <si>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</si>
  <si>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</si>
  <si>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</si>
  <si>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</si>
  <si>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</si>
  <si>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</si>
  <si>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</si>
  <si>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Верхний предел муниципального долга сельского поселения Светлый на 1 января 2023 года</t>
  </si>
  <si>
    <t>Налоговые доходы</t>
  </si>
  <si>
    <t>Неналоговые доходы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</si>
  <si>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</si>
  <si>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</si>
  <si>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>для создания условий для деятельности народных дружин</t>
  </si>
  <si>
    <t xml:space="preserve">Сумма 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</si>
  <si>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</si>
  <si>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</si>
  <si>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</si>
  <si>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</si>
  <si>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</si>
  <si>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</si>
  <si>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</si>
  <si>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</si>
  <si>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</si>
  <si>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</si>
  <si>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</si>
  <si>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</si>
  <si>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</si>
  <si>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</si>
  <si>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</si>
  <si>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</si>
  <si>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</si>
  <si>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</si>
  <si>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</si>
  <si>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Непрограммное направление деятельности "Исполнение отдельных расходных обязательств Березовского района"</t>
  </si>
  <si>
    <t>дефицит</t>
  </si>
  <si>
    <t>7700102400</t>
  </si>
  <si>
    <t>ПРОЧИЕ ДОХОДЫ ОТ ОКАЗАНИЯ ПЛАТНЫХ УСЛУГ (РАБОТ) И КОМПЕНСАЦИИ ЗАТРАТ ГОСУДАРСТВА</t>
  </si>
  <si>
    <t>650 207 05030 10 0000 150</t>
  </si>
  <si>
    <t>Межбюджетные трансферты, получаемые из бюджета Березовского района на 2021-2022 годы</t>
  </si>
  <si>
    <t>Верхний предел муниципального долга сельского поселения Светлый на 1 января 2024 года</t>
  </si>
  <si>
    <t>2023 год</t>
  </si>
  <si>
    <t>2.2.</t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</si>
  <si>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</si>
  <si>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</si>
  <si>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</si>
  <si>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</si>
  <si>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</si>
  <si>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</si>
  <si>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</si>
  <si>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</si>
  <si>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Смета доходов и расходов муниципального дорожного фонда сельского поселения Светлый на 2022-2023 годы</t>
  </si>
  <si>
    <t xml:space="preserve"> на 2022 год</t>
  </si>
  <si>
    <t>на 2023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</si>
  <si>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</si>
  <si>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</si>
  <si>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</si>
  <si>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</si>
  <si>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</si>
  <si>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осуществление полномочия по решению вопросов местного значения, отнесенных к ведению органов местного самоуправления поселения в соответствии с Федеральным законом от 06.10.2003 года №131-ФЗ «Об общих принципах организации местного самоуправления в Российской федерации»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 в части организации казначейского исполнения и казначейского исполнения бюджета поселения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</si>
  <si>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Федерации;
в части:
- утверждения генеральных планов поселения;
- утверждения правил землепользования и застройки;
-  утверждение подготовленной на основе генеральных планов поселения документации по планировке территории;
- выдача градостроительного плана земельного участка, расположенного в границах поселения;
- выдачи разрешений на строительство (за исключением случаев, предусмотренных Градостроительным кодексом Российской федерации, иными федеральными законами);
- выдачи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поселения;
- утверждение местных нормативов градостроительного проектирования поселений.
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</si>
  <si>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</si>
  <si>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</si>
  <si>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</si>
  <si>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</si>
  <si>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на реализацию мероприятий по содействию трудоустройству граждан</t>
  </si>
  <si>
    <t xml:space="preserve">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</si>
  <si>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</si>
  <si>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</si>
  <si>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</si>
  <si>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</si>
  <si>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</si>
  <si>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</si>
  <si>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</si>
  <si>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</si>
  <si>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</si>
  <si>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</si>
  <si>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</si>
  <si>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</si>
  <si>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</si>
  <si>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</si>
  <si>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5001000000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</si>
  <si>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</si>
  <si>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</si>
  <si>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</si>
  <si>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</si>
  <si>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</si>
  <si>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</si>
  <si>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</si>
  <si>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</si>
  <si>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Не МЕНЯТЬ</t>
  </si>
  <si>
    <t>не менять</t>
  </si>
  <si>
    <t>Верхний предел муниципального долга сельского поселения Светлый на 1 января 2025 года</t>
  </si>
  <si>
    <t>Межбюджетные трансферты из бюджета сельского поселения Светлый, предоставляемые в бюджет Березовского района на 2022 год</t>
  </si>
  <si>
    <t>Доходы бюджета сельского поселения Светлый на 2022 год</t>
  </si>
  <si>
    <t>Сумма на 2022 год</t>
  </si>
  <si>
    <t xml:space="preserve"> на 2023 год</t>
  </si>
  <si>
    <t>на 2024 год</t>
  </si>
  <si>
    <t>Ведомственная структура расходов бюджета сельского поселения Светлый на 2023-2024 года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</si>
  <si>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</si>
  <si>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</si>
  <si>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Доходы бюджета сельского поселения Светлый на 2023 и 2024 годы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</si>
  <si>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2023-2024 годы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</si>
  <si>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2023-2024 годы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</si>
  <si>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</si>
  <si>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2023 и  2024 годы</t>
  </si>
  <si>
    <t>Ведомственная структура расходов бюджета сельского поселения Светлый на 2022 год</t>
  </si>
  <si>
    <t>Смета доходов и расходов муниципального дорожного фонда сельского поселения Светлый на 2022 год</t>
  </si>
  <si>
    <t>сумма на 2022 год</t>
  </si>
  <si>
    <t>2024 год</t>
  </si>
  <si>
    <t>Межбюджетные трансферты, получаемые из бюджета Березовского района на 2022 год</t>
  </si>
  <si>
    <t>Источники внутреннего финансирования дефицита бюджета сельского поселения Светлый на 2022 год</t>
  </si>
  <si>
    <t>Источники внутреннего финансирования дефицита бюджета сельского поселения Светлый на 2023-2024 годы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</si>
  <si>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проектов решений Совета депутатов о бюджете поселения и внесенияи изменений в него, контроль за исполнением бюджета в форме экспертизы проектов решений Совета депутатов поселения за первый квартал, полугодие и 9 месяцев, финансово-экономическая экспертиза проектов муниципальных программ на 2022 год</t>
  </si>
  <si>
    <t>*</t>
  </si>
  <si>
    <t>,,,</t>
  </si>
  <si>
    <t>,,</t>
  </si>
  <si>
    <t>,,,,</t>
  </si>
  <si>
    <t>в целях обеспечения достигнутого уровня соотношений в соответствии с указом Президента Российской Федерации от 7 мая №761 и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МРОТ с 1 января 2022 года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</si>
  <si>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</si>
  <si>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</si>
  <si>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</si>
  <si>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800050000</t>
  </si>
  <si>
    <t>новая пр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</si>
  <si>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</si>
  <si>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</si>
  <si>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</si>
  <si>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</si>
  <si>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</si>
  <si>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</si>
  <si>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</si>
  <si>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</si>
  <si>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</si>
  <si>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</si>
  <si>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</si>
  <si>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</si>
  <si>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t>Муниципальная программа «Содействие занятости населения в сельском поселении Светлый на 2021-2023 годы»</t>
  </si>
  <si>
    <t>Общеэкономические вопросы</t>
  </si>
  <si>
    <r>
      <t>Приложение 1                                      к решению Совета депутатов сельского поселения Светлый       от 20.12</t>
    </r>
    <r>
      <rPr>
        <sz val="10"/>
        <color rgb="FFFF000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2021 № 190</t>
    </r>
  </si>
  <si>
    <t>Приложение 2                                      к решению Совета депутатов сельского поселения Светлый       от 20.12.2021 № 190</t>
  </si>
  <si>
    <t>Приложение 3                                     к решению Совета депутатов сельского поселения Светлый         от 20.12.2021 № 190</t>
  </si>
  <si>
    <t>Приложение 4                                     к решению Совета депутатов сельского поселения Светлый         от20.12.2021 № 190</t>
  </si>
  <si>
    <t>Приложение 5                                      к решению Совета депутатов сельского поселения Светлый         от 20.12.2021 № 190</t>
  </si>
  <si>
    <t>Приложение 6                                      к решению Совета депутатов сельского поселения Светлый         от 20.12.2021 № 190</t>
  </si>
  <si>
    <t>Приложение 7                                                          к решению Совета депутатов сельского поселения Светлый                                                от 20.12.2021 № 190</t>
  </si>
  <si>
    <t>Приложение 8                                                          к решению Совета депутатов сельского поселения Светлый                                                от 20.12.2021 № 190</t>
  </si>
  <si>
    <t>Приложение 9                                    к решению Совета депутатов сельского поселения Светлый         от 20.12.2021 № 190</t>
  </si>
  <si>
    <t>Приложение 10                                         к решению Совета депутатов             сельского поселения Светлый                от 20.12.2021 № 190</t>
  </si>
  <si>
    <t>Приложение №11                                                             к решению Совета депутатов сельского поселения Светлый                                                   от 20.12.2021 №190</t>
  </si>
  <si>
    <t>Приложение №12                                                             к решению Совета депутатов                      сельского поселения Светлый                                                   от 20.122021 №190</t>
  </si>
  <si>
    <t>Приложение №13                                                             к решению Совета депутатов сельского поселения Светлый                                                   от20.12.2021 № 190</t>
  </si>
  <si>
    <t>Приложение №14                                                             к решению Совета депутатов сельского поселения Светлый                                                   от 20.12.2021 № 190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</si>
  <si>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20.12.2021 № 190</t>
  </si>
  <si>
    <t>Приложение 16                                                            к  решению Совета депутатов                   сельского поселения Светлый                                                   от 20.12.2021 №190</t>
  </si>
  <si>
    <t>Приложение 17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20.12.2021 № 190</t>
  </si>
  <si>
    <t>Приложение 18                                                             к решению Совета депутатов сельского поселения Светлый                                                   от 20.12.2021 № 190</t>
  </si>
  <si>
    <t>Приложение 19                                                             к решению Совета депутатов сельского поселения Светлый                                                   от 20.12.2021 № 00</t>
  </si>
  <si>
    <t>Приложение 20                                                             к решению Совета депутатов сельского поселения Светлый                                                   от 20.12.2021 №190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</si>
</sst>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0.0000"/>
    <numFmt numFmtId="173" formatCode="#,##0.0000"/>
    <numFmt numFmtId="174" formatCode="#,##0.0;[Red]\-#,##0.0;0.0"/>
    <numFmt numFmtId="175" formatCode="0.0"/>
    <numFmt numFmtId="176" formatCode="0000000000"/>
    <numFmt numFmtId="177" formatCode="#,##0.000"/>
    <numFmt numFmtId="178" formatCode="#,##0.0_ ;[Red]\-#,##0.0\ "/>
    <numFmt numFmtId="179" formatCode="#,##0;[Red]\-#,##0;0"/>
    <numFmt numFmtId="180" formatCode="#,##0.000;[Red]\-#,##0.000;0.000"/>
    <numFmt numFmtId="181" formatCode="000.0;;"/>
    <numFmt numFmtId="182" formatCode="#,##0.00;[Red]\-#,##0.00;0.00"/>
    <numFmt numFmtId="183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11"/>
      <color theme="0"/>
      <name val="Times New Roman"/>
      <family val="1"/>
      <charset val="204"/>
    </font>
    <font>
      <sz val="8"/>
      <color theme="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26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17" fillId="3" borderId="11">
      <alignment horizontal="left" vertical="top" wrapText="1"/>
    </xf>
    <xf numFmtId="0" fontId="5" fillId="0" borderId="0"/>
  </cellStyleXfs>
  <cellXfs count="301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172" fontId="6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175" fontId="2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75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175" fontId="6" fillId="0" borderId="0" xfId="0" applyNumberFormat="1" applyFont="1"/>
    <xf numFmtId="0" fontId="1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0" fillId="0" borderId="11" xfId="10" applyFont="1" applyFill="1" applyAlignment="1">
      <alignment horizontal="justify" vertical="center" wrapText="1"/>
    </xf>
    <xf numFmtId="0" fontId="9" fillId="0" borderId="11" xfId="10" applyFont="1" applyFill="1" applyAlignment="1">
      <alignment horizontal="justify" vertical="center" wrapText="1"/>
    </xf>
    <xf numFmtId="0" fontId="10" fillId="0" borderId="13" xfId="10" applyFont="1" applyFill="1" applyBorder="1" applyAlignment="1">
      <alignment horizontal="justify" vertical="center" wrapText="1"/>
    </xf>
    <xf numFmtId="0" fontId="9" fillId="0" borderId="13" xfId="10" applyFont="1" applyFill="1" applyBorder="1" applyAlignment="1">
      <alignment horizontal="justify" vertical="center" wrapText="1"/>
    </xf>
    <xf numFmtId="174" fontId="9" fillId="4" borderId="1" xfId="5" applyNumberFormat="1" applyFont="1" applyFill="1" applyBorder="1" applyAlignment="1" applyProtection="1">
      <alignment horizontal="center" vertical="center"/>
      <protection hidden="1"/>
    </xf>
    <xf numFmtId="49" fontId="9" fillId="4" borderId="1" xfId="5" applyNumberFormat="1" applyFont="1" applyFill="1" applyBorder="1" applyAlignment="1" applyProtection="1">
      <alignment horizontal="center" vertical="center"/>
      <protection hidden="1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9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Alignment="1">
      <alignment horizontal="justify"/>
    </xf>
    <xf numFmtId="9" fontId="6" fillId="0" borderId="0" xfId="0" applyNumberFormat="1" applyFont="1"/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10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10" fillId="5" borderId="1" xfId="5" applyNumberFormat="1" applyFont="1" applyFill="1" applyBorder="1" applyAlignment="1" applyProtection="1">
      <alignment horizontal="center" vertical="center"/>
      <protection hidden="1"/>
    </xf>
    <xf numFmtId="49" fontId="10" fillId="5" borderId="1" xfId="5" applyNumberFormat="1" applyFont="1" applyFill="1" applyBorder="1" applyAlignment="1" applyProtection="1">
      <alignment horizontal="center" vertical="center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5" applyNumberFormat="1" applyFont="1" applyFill="1" applyBorder="1" applyAlignment="1" applyProtection="1">
      <alignment horizontal="center" vertical="center"/>
      <protection hidden="1"/>
    </xf>
    <xf numFmtId="171" fontId="9" fillId="4" borderId="1" xfId="5" applyNumberFormat="1" applyFont="1" applyFill="1" applyBorder="1" applyAlignment="1" applyProtection="1">
      <alignment horizontal="center" vertical="center"/>
      <protection hidden="1"/>
    </xf>
    <xf numFmtId="170" fontId="9" fillId="4" borderId="1" xfId="5" applyNumberFormat="1" applyFont="1" applyFill="1" applyBorder="1" applyAlignment="1" applyProtection="1">
      <alignment horizontal="center" vertical="center"/>
      <protection hidden="1"/>
    </xf>
    <xf numFmtId="174" fontId="15" fillId="0" borderId="14" xfId="0" applyNumberFormat="1" applyFont="1" applyFill="1" applyBorder="1"/>
    <xf numFmtId="0" fontId="13" fillId="0" borderId="14" xfId="0" applyFont="1" applyFill="1" applyBorder="1"/>
    <xf numFmtId="0" fontId="15" fillId="0" borderId="14" xfId="0" applyFont="1" applyFill="1" applyBorder="1"/>
    <xf numFmtId="174" fontId="9" fillId="0" borderId="14" xfId="5" applyNumberFormat="1" applyFont="1" applyFill="1" applyBorder="1" applyAlignment="1" applyProtection="1">
      <alignment horizontal="center" vertical="center"/>
      <protection hidden="1"/>
    </xf>
    <xf numFmtId="174" fontId="13" fillId="0" borderId="14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13" fillId="2" borderId="0" xfId="0" applyFont="1" applyFill="1"/>
    <xf numFmtId="173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65" fontId="20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5" fontId="9" fillId="0" borderId="0" xfId="1" applyNumberFormat="1" applyFont="1" applyFill="1" applyBorder="1" applyAlignment="1" applyProtection="1">
      <alignment horizont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5" fontId="13" fillId="0" borderId="0" xfId="0" applyNumberFormat="1" applyFont="1"/>
    <xf numFmtId="166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167" fontId="9" fillId="6" borderId="1" xfId="5" applyNumberFormat="1" applyFont="1" applyFill="1" applyBorder="1" applyAlignment="1" applyProtection="1">
      <alignment horizontal="center"/>
      <protection hidden="1"/>
    </xf>
    <xf numFmtId="174" fontId="9" fillId="6" borderId="1" xfId="5" applyNumberFormat="1" applyFont="1" applyFill="1" applyBorder="1" applyAlignment="1" applyProtection="1">
      <alignment horizontal="center"/>
      <protection hidden="1"/>
    </xf>
    <xf numFmtId="167" fontId="9" fillId="6" borderId="3" xfId="5" applyNumberFormat="1" applyFont="1" applyFill="1" applyBorder="1" applyAlignment="1" applyProtection="1">
      <alignment horizontal="center"/>
      <protection hidden="1"/>
    </xf>
    <xf numFmtId="166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70" fontId="9" fillId="0" borderId="1" xfId="5" applyNumberFormat="1" applyFont="1" applyFill="1" applyBorder="1" applyAlignment="1" applyProtection="1">
      <alignment horizontal="center" vertical="center"/>
      <protection hidden="1"/>
    </xf>
    <xf numFmtId="174" fontId="9" fillId="0" borderId="1" xfId="5" applyNumberFormat="1" applyFont="1" applyFill="1" applyBorder="1" applyAlignment="1" applyProtection="1">
      <alignment horizontal="center" vertical="center"/>
      <protection hidden="1"/>
    </xf>
    <xf numFmtId="168" fontId="9" fillId="0" borderId="1" xfId="5" applyNumberFormat="1" applyFont="1" applyFill="1" applyBorder="1" applyAlignment="1" applyProtection="1">
      <alignment horizontal="center" vertical="center"/>
      <protection hidden="1"/>
    </xf>
    <xf numFmtId="169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4" fontId="13" fillId="0" borderId="1" xfId="0" applyNumberFormat="1" applyFont="1" applyFill="1" applyBorder="1" applyAlignment="1">
      <alignment horizontal="center" vertical="center"/>
    </xf>
    <xf numFmtId="169" fontId="9" fillId="0" borderId="1" xfId="5" applyNumberFormat="1" applyFont="1" applyFill="1" applyBorder="1" applyAlignment="1" applyProtection="1">
      <alignment horizontal="justify" wrapText="1"/>
      <protection hidden="1"/>
    </xf>
    <xf numFmtId="167" fontId="9" fillId="0" borderId="1" xfId="5" applyNumberFormat="1" applyFont="1" applyFill="1" applyBorder="1" applyAlignment="1" applyProtection="1">
      <alignment horizontal="center"/>
      <protection hidden="1"/>
    </xf>
    <xf numFmtId="167" fontId="9" fillId="0" borderId="3" xfId="5" applyNumberFormat="1" applyFont="1" applyFill="1" applyBorder="1" applyAlignment="1" applyProtection="1">
      <alignment horizontal="center"/>
      <protection hidden="1"/>
    </xf>
    <xf numFmtId="174" fontId="9" fillId="0" borderId="1" xfId="5" applyNumberFormat="1" applyFont="1" applyFill="1" applyBorder="1" applyAlignment="1" applyProtection="1">
      <alignment horizontal="center"/>
      <protection hidden="1"/>
    </xf>
    <xf numFmtId="169" fontId="9" fillId="0" borderId="8" xfId="5" applyNumberFormat="1" applyFont="1" applyFill="1" applyBorder="1" applyAlignment="1" applyProtection="1">
      <alignment horizontal="justify" wrapText="1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166" fontId="9" fillId="0" borderId="10" xfId="5" applyNumberFormat="1" applyFont="1" applyFill="1" applyBorder="1" applyAlignment="1" applyProtection="1">
      <alignment horizontal="justify" vertical="center" wrapText="1"/>
      <protection hidden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 applyProtection="1">
      <alignment horizontal="center" vertical="center" wrapText="1"/>
      <protection hidden="1"/>
    </xf>
    <xf numFmtId="174" fontId="15" fillId="5" borderId="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Alignment="1">
      <alignment horizontal="center"/>
    </xf>
    <xf numFmtId="166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9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9" applyNumberFormat="1" applyFont="1" applyFill="1" applyBorder="1" applyAlignment="1" applyProtection="1">
      <alignment horizontal="center" vertical="center"/>
      <protection hidden="1"/>
    </xf>
    <xf numFmtId="175" fontId="15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76" fontId="9" fillId="4" borderId="1" xfId="1" applyNumberFormat="1" applyFont="1" applyFill="1" applyBorder="1" applyAlignment="1" applyProtection="1">
      <alignment horizontal="center" vertical="center"/>
      <protection hidden="1"/>
    </xf>
    <xf numFmtId="174" fontId="13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justify"/>
    </xf>
    <xf numFmtId="176" fontId="9" fillId="0" borderId="1" xfId="11" applyNumberFormat="1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165" fontId="22" fillId="0" borderId="0" xfId="0" applyNumberFormat="1" applyFont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9" fillId="0" borderId="1" xfId="5" applyNumberFormat="1" applyFont="1" applyFill="1" applyBorder="1" applyAlignment="1" applyProtection="1">
      <alignment horizontal="center" vertical="center"/>
      <protection hidden="1"/>
    </xf>
    <xf numFmtId="175" fontId="13" fillId="0" borderId="1" xfId="0" applyNumberFormat="1" applyFont="1" applyFill="1" applyBorder="1" applyAlignment="1">
      <alignment horizontal="center" vertical="center" wrapText="1"/>
    </xf>
    <xf numFmtId="174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1" xfId="5" applyNumberFormat="1" applyFont="1" applyFill="1" applyBorder="1" applyAlignment="1" applyProtection="1">
      <alignment horizontal="justify"/>
      <protection hidden="1"/>
    </xf>
    <xf numFmtId="0" fontId="9" fillId="0" borderId="1" xfId="5" applyNumberFormat="1" applyFont="1" applyFill="1" applyBorder="1" applyAlignment="1" applyProtection="1">
      <protection hidden="1"/>
    </xf>
    <xf numFmtId="0" fontId="10" fillId="0" borderId="1" xfId="5" applyNumberFormat="1" applyFont="1" applyFill="1" applyBorder="1" applyAlignment="1" applyProtection="1">
      <protection hidden="1"/>
    </xf>
    <xf numFmtId="174" fontId="10" fillId="0" borderId="1" xfId="5" applyNumberFormat="1" applyFont="1" applyFill="1" applyBorder="1" applyAlignment="1" applyProtection="1">
      <alignment horizontal="center"/>
      <protection hidden="1"/>
    </xf>
    <xf numFmtId="0" fontId="9" fillId="0" borderId="9" xfId="5" applyNumberFormat="1" applyFont="1" applyFill="1" applyBorder="1" applyAlignment="1" applyProtection="1">
      <alignment horizontal="justify"/>
      <protection hidden="1"/>
    </xf>
    <xf numFmtId="0" fontId="9" fillId="0" borderId="7" xfId="5" applyNumberFormat="1" applyFont="1" applyFill="1" applyBorder="1" applyAlignment="1" applyProtection="1">
      <protection hidden="1"/>
    </xf>
    <xf numFmtId="0" fontId="10" fillId="0" borderId="7" xfId="5" applyNumberFormat="1" applyFont="1" applyFill="1" applyBorder="1" applyAlignment="1" applyProtection="1">
      <protection hidden="1"/>
    </xf>
    <xf numFmtId="0" fontId="9" fillId="0" borderId="0" xfId="0" applyFont="1"/>
    <xf numFmtId="179" fontId="9" fillId="0" borderId="0" xfId="0" applyNumberFormat="1" applyFont="1" applyAlignment="1">
      <alignment horizontal="center"/>
    </xf>
    <xf numFmtId="174" fontId="9" fillId="0" borderId="0" xfId="0" applyNumberFormat="1" applyFont="1"/>
    <xf numFmtId="174" fontId="13" fillId="0" borderId="0" xfId="0" applyNumberFormat="1" applyFont="1" applyFill="1" applyAlignment="1">
      <alignment horizontal="center"/>
    </xf>
    <xf numFmtId="169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5" borderId="1" xfId="5" applyNumberFormat="1" applyFont="1" applyFill="1" applyBorder="1" applyAlignment="1" applyProtection="1">
      <alignment horizontal="center" vertical="center"/>
      <protection hidden="1"/>
    </xf>
    <xf numFmtId="170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5" borderId="1" xfId="5" applyNumberFormat="1" applyFont="1" applyFill="1" applyBorder="1" applyAlignment="1" applyProtection="1">
      <alignment horizontal="center" vertical="center"/>
      <protection hidden="1"/>
    </xf>
    <xf numFmtId="168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5" borderId="1" xfId="5" applyNumberFormat="1" applyFont="1" applyFill="1" applyBorder="1" applyAlignment="1" applyProtection="1">
      <alignment horizontal="center" vertical="center"/>
      <protection hidden="1"/>
    </xf>
    <xf numFmtId="174" fontId="13" fillId="5" borderId="1" xfId="0" applyNumberFormat="1" applyFont="1" applyFill="1" applyBorder="1" applyAlignment="1">
      <alignment horizontal="center" vertical="center" wrapText="1"/>
    </xf>
    <xf numFmtId="176" fontId="9" fillId="5" borderId="1" xfId="1" applyNumberFormat="1" applyFont="1" applyFill="1" applyBorder="1" applyAlignment="1" applyProtection="1">
      <alignment horizontal="center" vertical="center"/>
      <protection hidden="1"/>
    </xf>
    <xf numFmtId="168" fontId="9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7" borderId="1" xfId="5" applyNumberFormat="1" applyFont="1" applyFill="1" applyBorder="1" applyAlignment="1" applyProtection="1">
      <alignment horizontal="center" vertical="center"/>
      <protection hidden="1"/>
    </xf>
    <xf numFmtId="170" fontId="9" fillId="7" borderId="1" xfId="5" applyNumberFormat="1" applyFont="1" applyFill="1" applyBorder="1" applyAlignment="1" applyProtection="1">
      <alignment horizontal="center" vertical="center"/>
      <protection hidden="1"/>
    </xf>
    <xf numFmtId="174" fontId="9" fillId="7" borderId="1" xfId="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 wrapText="1"/>
    </xf>
    <xf numFmtId="168" fontId="9" fillId="5" borderId="1" xfId="5" applyNumberFormat="1" applyFont="1" applyFill="1" applyBorder="1" applyAlignment="1" applyProtection="1">
      <alignment horizontal="left" vertical="center" wrapText="1"/>
      <protection hidden="1"/>
    </xf>
    <xf numFmtId="175" fontId="13" fillId="5" borderId="1" xfId="0" applyNumberFormat="1" applyFont="1" applyFill="1" applyBorder="1" applyAlignment="1">
      <alignment horizontal="center" vertical="center" wrapText="1"/>
    </xf>
    <xf numFmtId="176" fontId="9" fillId="0" borderId="1" xfId="11" applyNumberFormat="1" applyFont="1" applyFill="1" applyBorder="1" applyAlignment="1" applyProtection="1">
      <alignment horizontal="center"/>
      <protection hidden="1"/>
    </xf>
    <xf numFmtId="0" fontId="15" fillId="7" borderId="1" xfId="0" applyFont="1" applyFill="1" applyBorder="1" applyAlignment="1">
      <alignment horizontal="justify"/>
    </xf>
    <xf numFmtId="0" fontId="13" fillId="7" borderId="1" xfId="0" applyFont="1" applyFill="1" applyBorder="1"/>
    <xf numFmtId="0" fontId="15" fillId="7" borderId="1" xfId="0" applyFont="1" applyFill="1" applyBorder="1"/>
    <xf numFmtId="174" fontId="15" fillId="7" borderId="1" xfId="0" applyNumberFormat="1" applyFont="1" applyFill="1" applyBorder="1" applyAlignment="1">
      <alignment horizontal="center"/>
    </xf>
    <xf numFmtId="49" fontId="9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2" borderId="1" xfId="5" applyNumberFormat="1" applyFont="1" applyFill="1" applyBorder="1" applyAlignment="1" applyProtection="1">
      <alignment horizontal="center" vertical="center"/>
      <protection hidden="1"/>
    </xf>
    <xf numFmtId="49" fontId="9" fillId="2" borderId="1" xfId="5" applyNumberFormat="1" applyFont="1" applyFill="1" applyBorder="1" applyAlignment="1" applyProtection="1">
      <alignment horizontal="center" vertical="center"/>
      <protection hidden="1"/>
    </xf>
    <xf numFmtId="170" fontId="9" fillId="2" borderId="1" xfId="5" applyNumberFormat="1" applyFont="1" applyFill="1" applyBorder="1" applyAlignment="1" applyProtection="1">
      <alignment horizontal="center" vertical="center"/>
      <protection hidden="1"/>
    </xf>
    <xf numFmtId="181" fontId="9" fillId="4" borderId="1" xfId="5" applyNumberFormat="1" applyFont="1" applyFill="1" applyBorder="1" applyAlignment="1" applyProtection="1">
      <alignment horizontal="center" vertical="center"/>
      <protection hidden="1"/>
    </xf>
    <xf numFmtId="181" fontId="13" fillId="0" borderId="1" xfId="0" applyNumberFormat="1" applyFont="1" applyFill="1" applyBorder="1" applyAlignment="1">
      <alignment horizontal="center"/>
    </xf>
    <xf numFmtId="178" fontId="21" fillId="0" borderId="0" xfId="0" applyNumberFormat="1" applyFont="1" applyAlignment="1">
      <alignment horizontal="center"/>
    </xf>
    <xf numFmtId="174" fontId="21" fillId="0" borderId="0" xfId="0" applyNumberFormat="1" applyFont="1" applyFill="1" applyAlignment="1">
      <alignment horizontal="center"/>
    </xf>
    <xf numFmtId="165" fontId="16" fillId="2" borderId="1" xfId="0" applyNumberFormat="1" applyFont="1" applyFill="1" applyBorder="1" applyAlignment="1">
      <alignment horizontal="center" vertical="center"/>
    </xf>
    <xf numFmtId="175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17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6" fillId="0" borderId="0" xfId="0" applyFont="1" applyFill="1"/>
    <xf numFmtId="175" fontId="13" fillId="2" borderId="5" xfId="0" applyNumberFormat="1" applyFont="1" applyFill="1" applyBorder="1" applyAlignment="1">
      <alignment horizontal="center" vertical="center" wrapText="1"/>
    </xf>
    <xf numFmtId="174" fontId="9" fillId="2" borderId="1" xfId="5" applyNumberFormat="1" applyFont="1" applyFill="1" applyBorder="1" applyAlignment="1" applyProtection="1">
      <alignment horizontal="center" vertical="center"/>
      <protection hidden="1"/>
    </xf>
    <xf numFmtId="174" fontId="13" fillId="2" borderId="1" xfId="0" applyNumberFormat="1" applyFont="1" applyFill="1" applyBorder="1" applyAlignment="1">
      <alignment horizontal="center" vertical="center"/>
    </xf>
    <xf numFmtId="182" fontId="9" fillId="4" borderId="1" xfId="5" applyNumberFormat="1" applyFont="1" applyFill="1" applyBorder="1" applyAlignment="1" applyProtection="1">
      <alignment horizontal="center" vertical="center"/>
      <protection hidden="1"/>
    </xf>
    <xf numFmtId="182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49" fontId="13" fillId="0" borderId="1" xfId="0" applyNumberFormat="1" applyFont="1" applyFill="1" applyBorder="1"/>
    <xf numFmtId="0" fontId="9" fillId="0" borderId="0" xfId="0" applyFont="1" applyFill="1"/>
    <xf numFmtId="174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/>
    <xf numFmtId="49" fontId="9" fillId="0" borderId="0" xfId="5" applyNumberFormat="1" applyFont="1" applyFill="1" applyBorder="1" applyAlignment="1" applyProtection="1">
      <alignment horizontal="center" vertical="center"/>
      <protection hidden="1"/>
    </xf>
    <xf numFmtId="174" fontId="9" fillId="2" borderId="1" xfId="5" applyNumberFormat="1" applyFont="1" applyFill="1" applyBorder="1" applyAlignment="1" applyProtection="1">
      <alignment horizontal="center"/>
      <protection hidden="1"/>
    </xf>
    <xf numFmtId="174" fontId="9" fillId="4" borderId="1" xfId="5" applyNumberFormat="1" applyFont="1" applyFill="1" applyBorder="1" applyAlignment="1" applyProtection="1">
      <alignment horizontal="center"/>
      <protection hidden="1"/>
    </xf>
    <xf numFmtId="174" fontId="13" fillId="0" borderId="1" xfId="0" applyNumberFormat="1" applyFont="1" applyFill="1" applyBorder="1" applyAlignment="1">
      <alignment horizontal="center"/>
    </xf>
    <xf numFmtId="174" fontId="13" fillId="2" borderId="1" xfId="0" applyNumberFormat="1" applyFont="1" applyFill="1" applyBorder="1" applyAlignment="1">
      <alignment horizontal="center"/>
    </xf>
    <xf numFmtId="174" fontId="9" fillId="2" borderId="1" xfId="9" applyNumberFormat="1" applyFont="1" applyFill="1" applyBorder="1" applyAlignment="1" applyProtection="1">
      <alignment horizontal="center" vertical="center"/>
      <protection hidden="1"/>
    </xf>
    <xf numFmtId="180" fontId="9" fillId="2" borderId="1" xfId="5" applyNumberFormat="1" applyFont="1" applyFill="1" applyBorder="1" applyAlignment="1" applyProtection="1">
      <alignment horizontal="center" vertical="center"/>
      <protection hidden="1"/>
    </xf>
    <xf numFmtId="180" fontId="9" fillId="4" borderId="1" xfId="5" applyNumberFormat="1" applyFont="1" applyFill="1" applyBorder="1" applyAlignment="1" applyProtection="1">
      <alignment horizontal="center" vertical="center"/>
      <protection hidden="1"/>
    </xf>
    <xf numFmtId="174" fontId="9" fillId="2" borderId="1" xfId="0" applyNumberFormat="1" applyFont="1" applyFill="1" applyBorder="1" applyAlignment="1">
      <alignment horizontal="center" vertical="center"/>
    </xf>
    <xf numFmtId="174" fontId="10" fillId="4" borderId="1" xfId="9" applyNumberFormat="1" applyFont="1" applyFill="1" applyBorder="1" applyAlignment="1" applyProtection="1">
      <alignment horizontal="center" vertical="center"/>
      <protection hidden="1"/>
    </xf>
    <xf numFmtId="166" fontId="9" fillId="2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2" borderId="14" xfId="5" applyNumberFormat="1" applyFont="1" applyFill="1" applyBorder="1" applyAlignment="1" applyProtection="1">
      <alignment horizontal="center" vertical="center"/>
      <protection hidden="1"/>
    </xf>
    <xf numFmtId="166" fontId="9" fillId="2" borderId="10" xfId="5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 applyProtection="1">
      <alignment horizontal="center" vertical="center"/>
      <protection hidden="1"/>
    </xf>
    <xf numFmtId="0" fontId="10" fillId="0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4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78">
          <cell r="G78">
            <v>86</v>
          </cell>
        </row>
        <row r="166">
          <cell r="G166">
            <v>0</v>
          </cell>
        </row>
        <row r="185">
          <cell r="G185">
            <v>1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22" zoomScaleNormal="100" workbookViewId="0">
      <selection activeCell="D5" sqref="D5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23.28515625" style="2" customWidth="1"/>
    <col min="4" max="16384" width="9.140625" style="2"/>
  </cols>
  <sheetData>
    <row r="1" spans="1:8" ht="62.25" customHeight="1" x14ac:dyDescent="0.25">
      <c r="C1" s="293" t="s">
        <v>448</v>
      </c>
    </row>
    <row r="2" spans="1:8" ht="20.25" customHeight="1" x14ac:dyDescent="0.25">
      <c r="C2" s="37"/>
    </row>
    <row r="3" spans="1:8" x14ac:dyDescent="0.25">
      <c r="A3" s="261" t="s">
        <v>404</v>
      </c>
      <c r="B3" s="261"/>
      <c r="C3" s="261"/>
    </row>
    <row r="4" spans="1:8" x14ac:dyDescent="0.25">
      <c r="A4" s="51"/>
      <c r="B4" s="51"/>
      <c r="C4" s="3" t="s">
        <v>301</v>
      </c>
    </row>
    <row r="5" spans="1:8" ht="18.75" customHeight="1" x14ac:dyDescent="0.25">
      <c r="A5" s="52" t="s">
        <v>0</v>
      </c>
      <c r="B5" s="53" t="s">
        <v>1</v>
      </c>
      <c r="C5" s="47">
        <v>2022</v>
      </c>
    </row>
    <row r="6" spans="1:8" x14ac:dyDescent="0.25">
      <c r="A6" s="68"/>
      <c r="B6" s="69" t="s">
        <v>319</v>
      </c>
      <c r="C6" s="70">
        <f>C7+C12+C15+C21</f>
        <v>21680.9</v>
      </c>
    </row>
    <row r="7" spans="1:8" ht="31.5" customHeight="1" x14ac:dyDescent="0.25">
      <c r="A7" s="6" t="s">
        <v>191</v>
      </c>
      <c r="B7" s="58" t="s">
        <v>150</v>
      </c>
      <c r="C7" s="64">
        <f>C8+C9+C10+C11</f>
        <v>2129.5</v>
      </c>
    </row>
    <row r="8" spans="1:8" ht="45" customHeight="1" x14ac:dyDescent="0.25">
      <c r="A8" s="9" t="s">
        <v>192</v>
      </c>
      <c r="B8" s="59" t="s">
        <v>193</v>
      </c>
      <c r="C8" s="65">
        <v>962.8</v>
      </c>
    </row>
    <row r="9" spans="1:8" ht="57" customHeight="1" x14ac:dyDescent="0.25">
      <c r="A9" s="9" t="s">
        <v>196</v>
      </c>
      <c r="B9" s="59" t="s">
        <v>194</v>
      </c>
      <c r="C9" s="65">
        <v>5.3</v>
      </c>
      <c r="H9" s="38"/>
    </row>
    <row r="10" spans="1:8" ht="49.5" customHeight="1" x14ac:dyDescent="0.25">
      <c r="A10" s="9" t="s">
        <v>197</v>
      </c>
      <c r="B10" s="59" t="s">
        <v>195</v>
      </c>
      <c r="C10" s="65">
        <v>1282.0999999999999</v>
      </c>
    </row>
    <row r="11" spans="1:8" ht="51" customHeight="1" x14ac:dyDescent="0.25">
      <c r="A11" s="9" t="s">
        <v>202</v>
      </c>
      <c r="B11" s="59" t="s">
        <v>203</v>
      </c>
      <c r="C11" s="65">
        <v>-120.7</v>
      </c>
    </row>
    <row r="12" spans="1:8" ht="15.75" customHeight="1" x14ac:dyDescent="0.25">
      <c r="A12" s="6" t="s">
        <v>2</v>
      </c>
      <c r="B12" s="8" t="s">
        <v>3</v>
      </c>
      <c r="C12" s="64">
        <f>C13</f>
        <v>18840</v>
      </c>
    </row>
    <row r="13" spans="1:8" ht="16.5" customHeight="1" x14ac:dyDescent="0.25">
      <c r="A13" s="9" t="s">
        <v>4</v>
      </c>
      <c r="B13" s="10" t="s">
        <v>5</v>
      </c>
      <c r="C13" s="65">
        <f>C14</f>
        <v>18840</v>
      </c>
    </row>
    <row r="14" spans="1:8" ht="52.5" customHeight="1" x14ac:dyDescent="0.25">
      <c r="A14" s="9" t="s">
        <v>6</v>
      </c>
      <c r="B14" s="10" t="s">
        <v>7</v>
      </c>
      <c r="C14" s="65">
        <v>18840</v>
      </c>
    </row>
    <row r="15" spans="1:8" ht="18.75" customHeight="1" x14ac:dyDescent="0.25">
      <c r="A15" s="6" t="s">
        <v>8</v>
      </c>
      <c r="B15" s="8" t="s">
        <v>9</v>
      </c>
      <c r="C15" s="64">
        <f>C16+C19+C20+C18+C17</f>
        <v>691.4</v>
      </c>
    </row>
    <row r="16" spans="1:8" ht="38.25" customHeight="1" x14ac:dyDescent="0.25">
      <c r="A16" s="9" t="s">
        <v>10</v>
      </c>
      <c r="B16" s="10" t="s">
        <v>104</v>
      </c>
      <c r="C16" s="65">
        <v>550</v>
      </c>
    </row>
    <row r="17" spans="1:3" ht="18.75" customHeight="1" x14ac:dyDescent="0.25">
      <c r="A17" s="78" t="s">
        <v>332</v>
      </c>
      <c r="B17" s="30" t="s">
        <v>330</v>
      </c>
      <c r="C17" s="65">
        <v>2.4</v>
      </c>
    </row>
    <row r="18" spans="1:3" ht="18.75" customHeight="1" x14ac:dyDescent="0.25">
      <c r="A18" s="78" t="s">
        <v>333</v>
      </c>
      <c r="B18" s="30" t="s">
        <v>331</v>
      </c>
      <c r="C18" s="65">
        <v>62</v>
      </c>
    </row>
    <row r="19" spans="1:3" ht="48" customHeight="1" x14ac:dyDescent="0.25">
      <c r="A19" s="9" t="s">
        <v>136</v>
      </c>
      <c r="B19" s="10" t="s">
        <v>137</v>
      </c>
      <c r="C19" s="65">
        <v>37</v>
      </c>
    </row>
    <row r="20" spans="1:3" ht="45.75" customHeight="1" x14ac:dyDescent="0.25">
      <c r="A20" s="9" t="s">
        <v>139</v>
      </c>
      <c r="B20" s="10" t="s">
        <v>138</v>
      </c>
      <c r="C20" s="65">
        <v>40</v>
      </c>
    </row>
    <row r="21" spans="1:3" ht="18.75" customHeight="1" x14ac:dyDescent="0.25">
      <c r="A21" s="6" t="s">
        <v>11</v>
      </c>
      <c r="B21" s="8" t="s">
        <v>12</v>
      </c>
      <c r="C21" s="64">
        <f>C22</f>
        <v>20</v>
      </c>
    </row>
    <row r="22" spans="1:3" ht="43.5" customHeight="1" x14ac:dyDescent="0.25">
      <c r="A22" s="9" t="s">
        <v>13</v>
      </c>
      <c r="B22" s="10" t="s">
        <v>14</v>
      </c>
      <c r="C22" s="65">
        <v>20</v>
      </c>
    </row>
    <row r="23" spans="1:3" ht="17.25" customHeight="1" x14ac:dyDescent="0.25">
      <c r="A23" s="66"/>
      <c r="B23" s="67" t="s">
        <v>320</v>
      </c>
      <c r="C23" s="70">
        <f>C24+C30+C28</f>
        <v>1722.1999999999998</v>
      </c>
    </row>
    <row r="24" spans="1:3" ht="27" customHeight="1" x14ac:dyDescent="0.25">
      <c r="A24" s="6" t="s">
        <v>15</v>
      </c>
      <c r="B24" s="8" t="s">
        <v>98</v>
      </c>
      <c r="C24" s="64">
        <f>C25+C26+C27</f>
        <v>1703.6999999999998</v>
      </c>
    </row>
    <row r="25" spans="1:3" ht="36" customHeight="1" x14ac:dyDescent="0.25">
      <c r="A25" s="9" t="s">
        <v>16</v>
      </c>
      <c r="B25" s="10" t="s">
        <v>105</v>
      </c>
      <c r="C25" s="65">
        <v>0</v>
      </c>
    </row>
    <row r="26" spans="1:3" ht="45.75" customHeight="1" x14ac:dyDescent="0.25">
      <c r="A26" s="9" t="s">
        <v>17</v>
      </c>
      <c r="B26" s="10" t="s">
        <v>18</v>
      </c>
      <c r="C26" s="223">
        <v>1429.8</v>
      </c>
    </row>
    <row r="27" spans="1:3" ht="47.25" customHeight="1" x14ac:dyDescent="0.25">
      <c r="A27" s="9" t="s">
        <v>112</v>
      </c>
      <c r="B27" s="10" t="s">
        <v>110</v>
      </c>
      <c r="C27" s="65">
        <v>273.89999999999998</v>
      </c>
    </row>
    <row r="28" spans="1:3" ht="27.75" customHeight="1" x14ac:dyDescent="0.25">
      <c r="A28" s="49" t="s">
        <v>296</v>
      </c>
      <c r="B28" s="35" t="s">
        <v>347</v>
      </c>
      <c r="C28" s="64">
        <f>C29</f>
        <v>0</v>
      </c>
    </row>
    <row r="29" spans="1:3" ht="21" customHeight="1" x14ac:dyDescent="0.25">
      <c r="A29" s="50" t="s">
        <v>297</v>
      </c>
      <c r="B29" s="30" t="s">
        <v>298</v>
      </c>
      <c r="C29" s="65">
        <v>0</v>
      </c>
    </row>
    <row r="30" spans="1:3" ht="12.75" customHeight="1" x14ac:dyDescent="0.25">
      <c r="A30" s="6" t="s">
        <v>292</v>
      </c>
      <c r="B30" s="35" t="s">
        <v>293</v>
      </c>
      <c r="C30" s="64">
        <f>C31</f>
        <v>18.5</v>
      </c>
    </row>
    <row r="31" spans="1:3" ht="23.25" customHeight="1" x14ac:dyDescent="0.25">
      <c r="A31" s="9" t="s">
        <v>294</v>
      </c>
      <c r="B31" s="30" t="s">
        <v>295</v>
      </c>
      <c r="C31" s="65">
        <v>18.5</v>
      </c>
    </row>
    <row r="32" spans="1:3" ht="16.5" customHeight="1" x14ac:dyDescent="0.25">
      <c r="A32" s="68" t="s">
        <v>19</v>
      </c>
      <c r="B32" s="67" t="s">
        <v>99</v>
      </c>
      <c r="C32" s="70">
        <f>C33+C35+C39+C41</f>
        <v>7553</v>
      </c>
    </row>
    <row r="33" spans="1:5" ht="27.75" customHeight="1" x14ac:dyDescent="0.25">
      <c r="A33" s="9" t="s">
        <v>283</v>
      </c>
      <c r="B33" s="10" t="s">
        <v>100</v>
      </c>
      <c r="C33" s="65">
        <f>C34</f>
        <v>6879.5</v>
      </c>
    </row>
    <row r="34" spans="1:5" ht="23.25" customHeight="1" x14ac:dyDescent="0.25">
      <c r="A34" s="9" t="s">
        <v>284</v>
      </c>
      <c r="B34" s="10" t="s">
        <v>106</v>
      </c>
      <c r="C34" s="65">
        <f>'иные мт 2022'!B14</f>
        <v>6879.5</v>
      </c>
    </row>
    <row r="35" spans="1:5" ht="28.5" customHeight="1" x14ac:dyDescent="0.25">
      <c r="A35" s="6" t="s">
        <v>285</v>
      </c>
      <c r="B35" s="8" t="s">
        <v>101</v>
      </c>
      <c r="C35" s="64">
        <f>C36+C38+C37</f>
        <v>276.89999999999998</v>
      </c>
    </row>
    <row r="36" spans="1:5" ht="31.5" customHeight="1" x14ac:dyDescent="0.25">
      <c r="A36" s="9" t="s">
        <v>299</v>
      </c>
      <c r="B36" s="30" t="s">
        <v>300</v>
      </c>
      <c r="C36" s="65">
        <v>0</v>
      </c>
    </row>
    <row r="37" spans="1:5" ht="30.75" customHeight="1" x14ac:dyDescent="0.25">
      <c r="A37" s="9" t="s">
        <v>287</v>
      </c>
      <c r="B37" s="10" t="s">
        <v>108</v>
      </c>
      <c r="C37" s="65">
        <v>246.9</v>
      </c>
    </row>
    <row r="38" spans="1:5" ht="33.75" customHeight="1" x14ac:dyDescent="0.25">
      <c r="A38" s="9" t="s">
        <v>286</v>
      </c>
      <c r="B38" s="10" t="s">
        <v>107</v>
      </c>
      <c r="C38" s="65">
        <f>'иные мт 2022'!B17</f>
        <v>30</v>
      </c>
    </row>
    <row r="39" spans="1:5" ht="16.5" customHeight="1" x14ac:dyDescent="0.25">
      <c r="A39" s="6" t="s">
        <v>288</v>
      </c>
      <c r="B39" s="8" t="s">
        <v>79</v>
      </c>
      <c r="C39" s="64">
        <f>C40</f>
        <v>396.6</v>
      </c>
    </row>
    <row r="40" spans="1:5" ht="22.5" x14ac:dyDescent="0.25">
      <c r="A40" s="9" t="s">
        <v>289</v>
      </c>
      <c r="B40" s="10" t="s">
        <v>109</v>
      </c>
      <c r="C40" s="65">
        <v>396.6</v>
      </c>
    </row>
    <row r="41" spans="1:5" ht="22.5" x14ac:dyDescent="0.25">
      <c r="A41" s="6" t="s">
        <v>204</v>
      </c>
      <c r="B41" s="8" t="s">
        <v>111</v>
      </c>
      <c r="C41" s="64">
        <f>C42</f>
        <v>0</v>
      </c>
    </row>
    <row r="42" spans="1:5" x14ac:dyDescent="0.25">
      <c r="A42" s="9" t="s">
        <v>348</v>
      </c>
      <c r="B42" s="10" t="s">
        <v>111</v>
      </c>
      <c r="C42" s="65">
        <v>0</v>
      </c>
    </row>
    <row r="43" spans="1:5" x14ac:dyDescent="0.25">
      <c r="A43" s="6"/>
      <c r="B43" s="8" t="s">
        <v>20</v>
      </c>
      <c r="C43" s="64">
        <f>C32+C23+C6</f>
        <v>30956.100000000002</v>
      </c>
      <c r="E43" s="98"/>
    </row>
    <row r="45" spans="1:5" x14ac:dyDescent="0.25">
      <c r="B45" s="5"/>
    </row>
    <row r="47" spans="1:5" x14ac:dyDescent="0.25">
      <c r="B47" s="100" t="s">
        <v>345</v>
      </c>
      <c r="C47" s="101" t="e">
        <f>C43-'расходы 2022'!#REF!</f>
        <v>#REF!</v>
      </c>
    </row>
    <row r="48" spans="1:5" x14ac:dyDescent="0.25">
      <c r="B48" s="77"/>
      <c r="C48" s="39"/>
    </row>
  </sheetData>
  <mergeCells count="1">
    <mergeCell ref="A3:C3"/>
  </mergeCells>
  <pageMargins left="0" right="0" top="0" bottom="0" header="0" footer="0"/>
  <pageSetup paperSize="9"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zoomScaleNormal="100" workbookViewId="0">
      <selection activeCell="G1" sqref="G1:H1"/>
    </sheetView>
  </sheetViews>
  <sheetFormatPr defaultRowHeight="11.25" x14ac:dyDescent="0.2"/>
  <cols>
    <col min="1" max="1" width="50.42578125" style="11" customWidth="1"/>
    <col min="2" max="2" width="10.1406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4.28515625" style="12" customWidth="1"/>
    <col min="8" max="8" width="15.28515625" style="42" customWidth="1"/>
    <col min="9" max="16384" width="9.140625" style="14"/>
  </cols>
  <sheetData>
    <row r="1" spans="1:8" ht="44.25" customHeight="1" x14ac:dyDescent="0.2">
      <c r="F1" s="44"/>
      <c r="G1" s="297" t="s">
        <v>457</v>
      </c>
      <c r="H1" s="297"/>
    </row>
    <row r="2" spans="1:8" ht="21" customHeight="1" x14ac:dyDescent="0.2">
      <c r="A2" s="268" t="s">
        <v>408</v>
      </c>
      <c r="B2" s="268"/>
      <c r="C2" s="268"/>
      <c r="D2" s="268"/>
      <c r="E2" s="268"/>
      <c r="F2" s="268"/>
      <c r="G2" s="268"/>
      <c r="H2" s="268"/>
    </row>
    <row r="3" spans="1:8" ht="21" customHeight="1" x14ac:dyDescent="0.2"/>
    <row r="4" spans="1:8" x14ac:dyDescent="0.2">
      <c r="H4" s="12" t="s">
        <v>205</v>
      </c>
    </row>
    <row r="5" spans="1:8" ht="18" customHeight="1" x14ac:dyDescent="0.2">
      <c r="A5" s="270" t="s">
        <v>21</v>
      </c>
      <c r="B5" s="270" t="s">
        <v>291</v>
      </c>
      <c r="C5" s="270" t="s">
        <v>22</v>
      </c>
      <c r="D5" s="270" t="s">
        <v>23</v>
      </c>
      <c r="E5" s="271" t="s">
        <v>24</v>
      </c>
      <c r="F5" s="270" t="s">
        <v>25</v>
      </c>
      <c r="G5" s="269" t="s">
        <v>324</v>
      </c>
      <c r="H5" s="269"/>
    </row>
    <row r="6" spans="1:8" ht="20.25" customHeight="1" x14ac:dyDescent="0.2">
      <c r="A6" s="270"/>
      <c r="B6" s="270"/>
      <c r="C6" s="270"/>
      <c r="D6" s="270"/>
      <c r="E6" s="271"/>
      <c r="F6" s="270"/>
      <c r="G6" s="237" t="s">
        <v>406</v>
      </c>
      <c r="H6" s="237" t="s">
        <v>407</v>
      </c>
    </row>
    <row r="7" spans="1:8" x14ac:dyDescent="0.2">
      <c r="A7" s="80" t="s">
        <v>26</v>
      </c>
      <c r="B7" s="81">
        <v>650</v>
      </c>
      <c r="C7" s="82">
        <v>1</v>
      </c>
      <c r="D7" s="82">
        <v>0</v>
      </c>
      <c r="E7" s="83" t="s">
        <v>80</v>
      </c>
      <c r="F7" s="84" t="s">
        <v>80</v>
      </c>
      <c r="G7" s="85">
        <f>G8+G17+G26+G37+G43</f>
        <v>18325.5</v>
      </c>
      <c r="H7" s="85">
        <f>H8+H17+H26+H37+H43</f>
        <v>19153.5</v>
      </c>
    </row>
    <row r="8" spans="1:8" ht="22.5" x14ac:dyDescent="0.2">
      <c r="A8" s="75" t="s">
        <v>27</v>
      </c>
      <c r="B8" s="156">
        <v>650</v>
      </c>
      <c r="C8" s="86">
        <v>1</v>
      </c>
      <c r="D8" s="86">
        <v>2</v>
      </c>
      <c r="E8" s="63" t="s">
        <v>80</v>
      </c>
      <c r="F8" s="87" t="s">
        <v>80</v>
      </c>
      <c r="G8" s="62">
        <f t="shared" ref="G8:H12" si="0">G9</f>
        <v>2185.9</v>
      </c>
      <c r="H8" s="62">
        <f t="shared" si="0"/>
        <v>2235.3000000000002</v>
      </c>
    </row>
    <row r="9" spans="1:8" ht="33.75" x14ac:dyDescent="0.2">
      <c r="A9" s="139" t="s">
        <v>442</v>
      </c>
      <c r="B9" s="132">
        <v>650</v>
      </c>
      <c r="C9" s="133">
        <v>1</v>
      </c>
      <c r="D9" s="133">
        <v>2</v>
      </c>
      <c r="E9" s="134" t="s">
        <v>211</v>
      </c>
      <c r="F9" s="135" t="s">
        <v>80</v>
      </c>
      <c r="G9" s="136">
        <f t="shared" si="0"/>
        <v>2185.9</v>
      </c>
      <c r="H9" s="136">
        <f t="shared" si="0"/>
        <v>2235.3000000000002</v>
      </c>
    </row>
    <row r="10" spans="1:8" ht="33.75" x14ac:dyDescent="0.2">
      <c r="A10" s="139" t="s">
        <v>133</v>
      </c>
      <c r="B10" s="132">
        <v>650</v>
      </c>
      <c r="C10" s="133">
        <v>1</v>
      </c>
      <c r="D10" s="133">
        <v>2</v>
      </c>
      <c r="E10" s="134" t="s">
        <v>235</v>
      </c>
      <c r="F10" s="135"/>
      <c r="G10" s="136">
        <f t="shared" si="0"/>
        <v>2185.9</v>
      </c>
      <c r="H10" s="136">
        <f t="shared" si="0"/>
        <v>2235.3000000000002</v>
      </c>
    </row>
    <row r="11" spans="1:8" x14ac:dyDescent="0.2">
      <c r="A11" s="139" t="s">
        <v>113</v>
      </c>
      <c r="B11" s="132">
        <v>650</v>
      </c>
      <c r="C11" s="133">
        <v>1</v>
      </c>
      <c r="D11" s="133">
        <v>2</v>
      </c>
      <c r="E11" s="134" t="s">
        <v>212</v>
      </c>
      <c r="F11" s="135" t="s">
        <v>80</v>
      </c>
      <c r="G11" s="136">
        <f>G12</f>
        <v>2185.9</v>
      </c>
      <c r="H11" s="136">
        <f t="shared" si="0"/>
        <v>2235.3000000000002</v>
      </c>
    </row>
    <row r="12" spans="1:8" ht="45" x14ac:dyDescent="0.2">
      <c r="A12" s="131" t="s">
        <v>84</v>
      </c>
      <c r="B12" s="132">
        <v>650</v>
      </c>
      <c r="C12" s="133">
        <v>1</v>
      </c>
      <c r="D12" s="133">
        <v>2</v>
      </c>
      <c r="E12" s="134" t="s">
        <v>212</v>
      </c>
      <c r="F12" s="135" t="s">
        <v>85</v>
      </c>
      <c r="G12" s="144">
        <f>G13</f>
        <v>2185.9</v>
      </c>
      <c r="H12" s="144">
        <f t="shared" si="0"/>
        <v>2235.3000000000002</v>
      </c>
    </row>
    <row r="13" spans="1:8" ht="22.5" x14ac:dyDescent="0.2">
      <c r="A13" s="131" t="s">
        <v>88</v>
      </c>
      <c r="B13" s="132">
        <v>650</v>
      </c>
      <c r="C13" s="133">
        <v>1</v>
      </c>
      <c r="D13" s="133">
        <v>2</v>
      </c>
      <c r="E13" s="134" t="s">
        <v>212</v>
      </c>
      <c r="F13" s="135" t="s">
        <v>89</v>
      </c>
      <c r="G13" s="144">
        <f>G14+G15+G16</f>
        <v>2185.9</v>
      </c>
      <c r="H13" s="144">
        <f>H14+H16+H15</f>
        <v>2235.3000000000002</v>
      </c>
    </row>
    <row r="14" spans="1:8" x14ac:dyDescent="0.2">
      <c r="A14" s="131" t="s">
        <v>125</v>
      </c>
      <c r="B14" s="132">
        <v>650</v>
      </c>
      <c r="C14" s="133">
        <v>1</v>
      </c>
      <c r="D14" s="133">
        <v>2</v>
      </c>
      <c r="E14" s="134" t="s">
        <v>212</v>
      </c>
      <c r="F14" s="135">
        <v>121</v>
      </c>
      <c r="G14" s="144">
        <v>1595.8</v>
      </c>
      <c r="H14" s="144">
        <v>1595.8</v>
      </c>
    </row>
    <row r="15" spans="1:8" ht="22.5" x14ac:dyDescent="0.2">
      <c r="A15" s="131" t="s">
        <v>72</v>
      </c>
      <c r="B15" s="132" t="s">
        <v>338</v>
      </c>
      <c r="C15" s="133">
        <v>1</v>
      </c>
      <c r="D15" s="133">
        <v>2</v>
      </c>
      <c r="E15" s="134" t="s">
        <v>212</v>
      </c>
      <c r="F15" s="135">
        <v>122</v>
      </c>
      <c r="G15" s="191">
        <v>138</v>
      </c>
      <c r="H15" s="144">
        <v>187.4</v>
      </c>
    </row>
    <row r="16" spans="1:8" ht="33.75" x14ac:dyDescent="0.2">
      <c r="A16" s="131" t="s">
        <v>126</v>
      </c>
      <c r="B16" s="132">
        <v>650</v>
      </c>
      <c r="C16" s="133">
        <v>1</v>
      </c>
      <c r="D16" s="133">
        <v>2</v>
      </c>
      <c r="E16" s="134" t="s">
        <v>212</v>
      </c>
      <c r="F16" s="135">
        <v>129</v>
      </c>
      <c r="G16" s="249">
        <v>452.1</v>
      </c>
      <c r="H16" s="249">
        <v>452.1</v>
      </c>
    </row>
    <row r="17" spans="1:8" ht="33.75" x14ac:dyDescent="0.2">
      <c r="A17" s="159" t="s">
        <v>28</v>
      </c>
      <c r="B17" s="156">
        <v>650</v>
      </c>
      <c r="C17" s="86">
        <v>1</v>
      </c>
      <c r="D17" s="86">
        <v>4</v>
      </c>
      <c r="E17" s="63"/>
      <c r="F17" s="87"/>
      <c r="G17" s="250">
        <f t="shared" ref="G17:H21" si="1">G18</f>
        <v>11637.7</v>
      </c>
      <c r="H17" s="250">
        <f t="shared" si="1"/>
        <v>11637.7</v>
      </c>
    </row>
    <row r="18" spans="1:8" ht="33.75" x14ac:dyDescent="0.2">
      <c r="A18" s="139" t="s">
        <v>442</v>
      </c>
      <c r="B18" s="132">
        <v>650</v>
      </c>
      <c r="C18" s="133">
        <v>1</v>
      </c>
      <c r="D18" s="133">
        <v>4</v>
      </c>
      <c r="E18" s="134" t="s">
        <v>211</v>
      </c>
      <c r="F18" s="135" t="s">
        <v>80</v>
      </c>
      <c r="G18" s="136">
        <f t="shared" si="1"/>
        <v>11637.7</v>
      </c>
      <c r="H18" s="136">
        <f t="shared" si="1"/>
        <v>11637.7</v>
      </c>
    </row>
    <row r="19" spans="1:8" ht="33.75" x14ac:dyDescent="0.2">
      <c r="A19" s="139" t="s">
        <v>133</v>
      </c>
      <c r="B19" s="132">
        <v>650</v>
      </c>
      <c r="C19" s="133">
        <v>1</v>
      </c>
      <c r="D19" s="133">
        <v>4</v>
      </c>
      <c r="E19" s="134" t="s">
        <v>235</v>
      </c>
      <c r="F19" s="135"/>
      <c r="G19" s="136">
        <f t="shared" si="1"/>
        <v>11637.7</v>
      </c>
      <c r="H19" s="136">
        <f t="shared" si="1"/>
        <v>11637.7</v>
      </c>
    </row>
    <row r="20" spans="1:8" x14ac:dyDescent="0.2">
      <c r="A20" s="139" t="s">
        <v>71</v>
      </c>
      <c r="B20" s="132">
        <v>650</v>
      </c>
      <c r="C20" s="133">
        <v>1</v>
      </c>
      <c r="D20" s="133">
        <v>4</v>
      </c>
      <c r="E20" s="134" t="s">
        <v>213</v>
      </c>
      <c r="F20" s="135" t="s">
        <v>80</v>
      </c>
      <c r="G20" s="136">
        <f t="shared" si="1"/>
        <v>11637.7</v>
      </c>
      <c r="H20" s="136">
        <f t="shared" si="1"/>
        <v>11637.7</v>
      </c>
    </row>
    <row r="21" spans="1:8" ht="45" x14ac:dyDescent="0.2">
      <c r="A21" s="131" t="s">
        <v>84</v>
      </c>
      <c r="B21" s="132">
        <v>650</v>
      </c>
      <c r="C21" s="133">
        <v>1</v>
      </c>
      <c r="D21" s="133">
        <v>4</v>
      </c>
      <c r="E21" s="134" t="s">
        <v>213</v>
      </c>
      <c r="F21" s="135" t="s">
        <v>85</v>
      </c>
      <c r="G21" s="136">
        <f t="shared" si="1"/>
        <v>11637.7</v>
      </c>
      <c r="H21" s="136">
        <f t="shared" si="1"/>
        <v>11637.7</v>
      </c>
    </row>
    <row r="22" spans="1:8" ht="22.5" x14ac:dyDescent="0.2">
      <c r="A22" s="131" t="s">
        <v>88</v>
      </c>
      <c r="B22" s="132">
        <v>650</v>
      </c>
      <c r="C22" s="133">
        <v>1</v>
      </c>
      <c r="D22" s="133">
        <v>4</v>
      </c>
      <c r="E22" s="134" t="s">
        <v>213</v>
      </c>
      <c r="F22" s="135" t="s">
        <v>89</v>
      </c>
      <c r="G22" s="251">
        <f>G23+G24+G25</f>
        <v>11637.7</v>
      </c>
      <c r="H22" s="251">
        <f>H23+H24+H25</f>
        <v>11637.7</v>
      </c>
    </row>
    <row r="23" spans="1:8" x14ac:dyDescent="0.2">
      <c r="A23" s="131" t="s">
        <v>125</v>
      </c>
      <c r="B23" s="132">
        <v>650</v>
      </c>
      <c r="C23" s="133">
        <v>1</v>
      </c>
      <c r="D23" s="133">
        <v>4</v>
      </c>
      <c r="E23" s="134" t="s">
        <v>213</v>
      </c>
      <c r="F23" s="135">
        <v>121</v>
      </c>
      <c r="G23" s="251">
        <v>8670.1</v>
      </c>
      <c r="H23" s="252">
        <v>8670.1</v>
      </c>
    </row>
    <row r="24" spans="1:8" ht="22.5" x14ac:dyDescent="0.2">
      <c r="A24" s="131" t="s">
        <v>72</v>
      </c>
      <c r="B24" s="132">
        <v>650</v>
      </c>
      <c r="C24" s="133">
        <v>1</v>
      </c>
      <c r="D24" s="133">
        <v>4</v>
      </c>
      <c r="E24" s="134" t="s">
        <v>213</v>
      </c>
      <c r="F24" s="135">
        <v>122</v>
      </c>
      <c r="G24" s="251">
        <v>335</v>
      </c>
      <c r="H24" s="252">
        <v>335</v>
      </c>
    </row>
    <row r="25" spans="1:8" ht="33.75" x14ac:dyDescent="0.2">
      <c r="A25" s="131" t="s">
        <v>126</v>
      </c>
      <c r="B25" s="132">
        <v>650</v>
      </c>
      <c r="C25" s="133">
        <v>1</v>
      </c>
      <c r="D25" s="133">
        <v>4</v>
      </c>
      <c r="E25" s="134" t="s">
        <v>213</v>
      </c>
      <c r="F25" s="135">
        <v>129</v>
      </c>
      <c r="G25" s="251">
        <v>2632.6</v>
      </c>
      <c r="H25" s="252">
        <v>2632.6</v>
      </c>
    </row>
    <row r="26" spans="1:8" ht="33.75" x14ac:dyDescent="0.2">
      <c r="A26" s="159" t="s">
        <v>123</v>
      </c>
      <c r="B26" s="156">
        <v>650</v>
      </c>
      <c r="C26" s="86">
        <v>1</v>
      </c>
      <c r="D26" s="86">
        <v>6</v>
      </c>
      <c r="E26" s="63"/>
      <c r="F26" s="87"/>
      <c r="G26" s="62">
        <f>G32+G27</f>
        <v>0</v>
      </c>
      <c r="H26" s="62">
        <f>H32+H27</f>
        <v>0</v>
      </c>
    </row>
    <row r="27" spans="1:8" x14ac:dyDescent="0.2">
      <c r="A27" s="139" t="s">
        <v>97</v>
      </c>
      <c r="B27" s="132">
        <v>650</v>
      </c>
      <c r="C27" s="133">
        <v>1</v>
      </c>
      <c r="D27" s="133">
        <v>6</v>
      </c>
      <c r="E27" s="134" t="s">
        <v>210</v>
      </c>
      <c r="F27" s="135"/>
      <c r="G27" s="136">
        <f t="shared" ref="G27:H30" si="2">G28</f>
        <v>0</v>
      </c>
      <c r="H27" s="136">
        <f t="shared" si="2"/>
        <v>0</v>
      </c>
    </row>
    <row r="28" spans="1:8" ht="33.75" x14ac:dyDescent="0.2">
      <c r="A28" s="139" t="s">
        <v>277</v>
      </c>
      <c r="B28" s="132">
        <v>650</v>
      </c>
      <c r="C28" s="133">
        <v>1</v>
      </c>
      <c r="D28" s="133">
        <v>6</v>
      </c>
      <c r="E28" s="134" t="s">
        <v>215</v>
      </c>
      <c r="F28" s="135"/>
      <c r="G28" s="136">
        <f t="shared" si="2"/>
        <v>0</v>
      </c>
      <c r="H28" s="136">
        <f t="shared" si="2"/>
        <v>0</v>
      </c>
    </row>
    <row r="29" spans="1:8" ht="56.25" x14ac:dyDescent="0.2">
      <c r="A29" s="131" t="s">
        <v>122</v>
      </c>
      <c r="B29" s="132">
        <v>650</v>
      </c>
      <c r="C29" s="133">
        <v>1</v>
      </c>
      <c r="D29" s="133">
        <v>6</v>
      </c>
      <c r="E29" s="134" t="s">
        <v>216</v>
      </c>
      <c r="F29" s="135"/>
      <c r="G29" s="136">
        <f t="shared" si="2"/>
        <v>0</v>
      </c>
      <c r="H29" s="136">
        <f t="shared" si="2"/>
        <v>0</v>
      </c>
    </row>
    <row r="30" spans="1:8" x14ac:dyDescent="0.2">
      <c r="A30" s="131" t="s">
        <v>96</v>
      </c>
      <c r="B30" s="132">
        <v>650</v>
      </c>
      <c r="C30" s="133">
        <v>1</v>
      </c>
      <c r="D30" s="133">
        <v>6</v>
      </c>
      <c r="E30" s="134" t="s">
        <v>216</v>
      </c>
      <c r="F30" s="135">
        <v>500</v>
      </c>
      <c r="G30" s="136">
        <f t="shared" si="2"/>
        <v>0</v>
      </c>
      <c r="H30" s="136">
        <f t="shared" si="2"/>
        <v>0</v>
      </c>
    </row>
    <row r="31" spans="1:8" x14ac:dyDescent="0.2">
      <c r="A31" s="131" t="s">
        <v>79</v>
      </c>
      <c r="B31" s="132">
        <v>650</v>
      </c>
      <c r="C31" s="133">
        <v>1</v>
      </c>
      <c r="D31" s="133">
        <v>6</v>
      </c>
      <c r="E31" s="134" t="s">
        <v>216</v>
      </c>
      <c r="F31" s="135">
        <v>540</v>
      </c>
      <c r="G31" s="232"/>
      <c r="H31" s="232"/>
    </row>
    <row r="32" spans="1:8" ht="33.75" x14ac:dyDescent="0.2">
      <c r="A32" s="139" t="s">
        <v>442</v>
      </c>
      <c r="B32" s="132">
        <v>651</v>
      </c>
      <c r="C32" s="133">
        <v>1</v>
      </c>
      <c r="D32" s="133">
        <v>6</v>
      </c>
      <c r="E32" s="243" t="s">
        <v>211</v>
      </c>
      <c r="F32" s="243"/>
      <c r="G32" s="251">
        <f t="shared" ref="G32:H35" si="3">G33</f>
        <v>0</v>
      </c>
      <c r="H32" s="251">
        <f t="shared" si="3"/>
        <v>0</v>
      </c>
    </row>
    <row r="33" spans="1:14" ht="33.75" x14ac:dyDescent="0.2">
      <c r="A33" s="139" t="s">
        <v>133</v>
      </c>
      <c r="B33" s="132">
        <v>652</v>
      </c>
      <c r="C33" s="133">
        <v>1</v>
      </c>
      <c r="D33" s="133">
        <v>6</v>
      </c>
      <c r="E33" s="243" t="s">
        <v>235</v>
      </c>
      <c r="F33" s="243"/>
      <c r="G33" s="251">
        <f t="shared" si="3"/>
        <v>0</v>
      </c>
      <c r="H33" s="251">
        <f t="shared" si="3"/>
        <v>0</v>
      </c>
      <c r="J33" s="247"/>
      <c r="K33" s="247"/>
      <c r="L33" s="247"/>
      <c r="M33" s="247"/>
      <c r="N33" s="247"/>
    </row>
    <row r="34" spans="1:14" ht="57" customHeight="1" x14ac:dyDescent="0.2">
      <c r="A34" s="131" t="s">
        <v>122</v>
      </c>
      <c r="B34" s="132">
        <v>653</v>
      </c>
      <c r="C34" s="133">
        <v>1</v>
      </c>
      <c r="D34" s="133">
        <v>6</v>
      </c>
      <c r="E34" s="243" t="s">
        <v>214</v>
      </c>
      <c r="F34" s="242"/>
      <c r="G34" s="251">
        <f t="shared" si="3"/>
        <v>0</v>
      </c>
      <c r="H34" s="251">
        <f t="shared" si="3"/>
        <v>0</v>
      </c>
      <c r="J34" s="247"/>
      <c r="K34" s="247"/>
      <c r="L34" s="247"/>
      <c r="M34" s="248"/>
      <c r="N34" s="247"/>
    </row>
    <row r="35" spans="1:14" x14ac:dyDescent="0.2">
      <c r="A35" s="131" t="s">
        <v>96</v>
      </c>
      <c r="B35" s="132">
        <v>654</v>
      </c>
      <c r="C35" s="133">
        <v>1</v>
      </c>
      <c r="D35" s="133">
        <v>6</v>
      </c>
      <c r="E35" s="242" t="s">
        <v>214</v>
      </c>
      <c r="F35" s="243">
        <v>500</v>
      </c>
      <c r="G35" s="191">
        <f t="shared" si="3"/>
        <v>0</v>
      </c>
      <c r="H35" s="191">
        <f t="shared" si="3"/>
        <v>0</v>
      </c>
      <c r="J35" s="247"/>
      <c r="K35" s="247"/>
      <c r="L35" s="247"/>
      <c r="M35" s="247"/>
      <c r="N35" s="247"/>
    </row>
    <row r="36" spans="1:14" x14ac:dyDescent="0.2">
      <c r="A36" s="131" t="s">
        <v>79</v>
      </c>
      <c r="B36" s="132">
        <v>655</v>
      </c>
      <c r="C36" s="133">
        <v>1</v>
      </c>
      <c r="D36" s="133">
        <v>6</v>
      </c>
      <c r="E36" s="13" t="s">
        <v>214</v>
      </c>
      <c r="F36" s="13">
        <v>540</v>
      </c>
      <c r="G36" s="232">
        <v>0</v>
      </c>
      <c r="H36" s="232">
        <v>0</v>
      </c>
      <c r="J36" s="247"/>
      <c r="K36" s="247"/>
      <c r="L36" s="247"/>
      <c r="M36" s="247"/>
      <c r="N36" s="247"/>
    </row>
    <row r="37" spans="1:14" x14ac:dyDescent="0.2">
      <c r="A37" s="75" t="s">
        <v>29</v>
      </c>
      <c r="B37" s="156">
        <v>650</v>
      </c>
      <c r="C37" s="86">
        <v>1</v>
      </c>
      <c r="D37" s="86">
        <v>11</v>
      </c>
      <c r="E37" s="63"/>
      <c r="F37" s="87" t="s">
        <v>80</v>
      </c>
      <c r="G37" s="62">
        <f>G38</f>
        <v>50</v>
      </c>
      <c r="H37" s="62">
        <f t="shared" ref="H37:H41" si="4">H38</f>
        <v>181.8</v>
      </c>
      <c r="J37" s="247"/>
      <c r="K37" s="247"/>
      <c r="L37" s="247"/>
      <c r="M37" s="247"/>
      <c r="N37" s="247"/>
    </row>
    <row r="38" spans="1:14" x14ac:dyDescent="0.2">
      <c r="A38" s="139" t="s">
        <v>97</v>
      </c>
      <c r="B38" s="132">
        <v>650</v>
      </c>
      <c r="C38" s="133">
        <v>1</v>
      </c>
      <c r="D38" s="133">
        <v>11</v>
      </c>
      <c r="E38" s="134" t="s">
        <v>210</v>
      </c>
      <c r="F38" s="135" t="s">
        <v>80</v>
      </c>
      <c r="G38" s="136">
        <f>G39</f>
        <v>50</v>
      </c>
      <c r="H38" s="136">
        <f t="shared" si="4"/>
        <v>181.8</v>
      </c>
    </row>
    <row r="39" spans="1:14" ht="33.75" x14ac:dyDescent="0.2">
      <c r="A39" s="139" t="s">
        <v>134</v>
      </c>
      <c r="B39" s="132">
        <v>650</v>
      </c>
      <c r="C39" s="133">
        <v>1</v>
      </c>
      <c r="D39" s="133">
        <v>11</v>
      </c>
      <c r="E39" s="134" t="s">
        <v>217</v>
      </c>
      <c r="F39" s="135" t="s">
        <v>80</v>
      </c>
      <c r="G39" s="136">
        <f>G40</f>
        <v>50</v>
      </c>
      <c r="H39" s="136">
        <f t="shared" si="4"/>
        <v>181.8</v>
      </c>
    </row>
    <row r="40" spans="1:14" x14ac:dyDescent="0.2">
      <c r="A40" s="139" t="s">
        <v>209</v>
      </c>
      <c r="B40" s="132">
        <v>650</v>
      </c>
      <c r="C40" s="133">
        <v>1</v>
      </c>
      <c r="D40" s="133">
        <v>11</v>
      </c>
      <c r="E40" s="134" t="s">
        <v>218</v>
      </c>
      <c r="F40" s="135"/>
      <c r="G40" s="140">
        <f>G41</f>
        <v>50</v>
      </c>
      <c r="H40" s="140">
        <f t="shared" si="4"/>
        <v>181.8</v>
      </c>
    </row>
    <row r="41" spans="1:14" x14ac:dyDescent="0.2">
      <c r="A41" s="131" t="s">
        <v>90</v>
      </c>
      <c r="B41" s="132">
        <v>650</v>
      </c>
      <c r="C41" s="133">
        <v>1</v>
      </c>
      <c r="D41" s="133">
        <v>11</v>
      </c>
      <c r="E41" s="134" t="s">
        <v>218</v>
      </c>
      <c r="F41" s="135" t="s">
        <v>91</v>
      </c>
      <c r="G41" s="136">
        <f>G42</f>
        <v>50</v>
      </c>
      <c r="H41" s="136">
        <f t="shared" si="4"/>
        <v>181.8</v>
      </c>
    </row>
    <row r="42" spans="1:14" x14ac:dyDescent="0.2">
      <c r="A42" s="131" t="s">
        <v>74</v>
      </c>
      <c r="B42" s="132">
        <v>650</v>
      </c>
      <c r="C42" s="133">
        <v>1</v>
      </c>
      <c r="D42" s="133">
        <v>11</v>
      </c>
      <c r="E42" s="134" t="s">
        <v>218</v>
      </c>
      <c r="F42" s="135" t="s">
        <v>68</v>
      </c>
      <c r="G42" s="140">
        <v>50</v>
      </c>
      <c r="H42" s="140">
        <v>181.8</v>
      </c>
    </row>
    <row r="43" spans="1:14" x14ac:dyDescent="0.2">
      <c r="A43" s="75" t="s">
        <v>30</v>
      </c>
      <c r="B43" s="156">
        <v>650</v>
      </c>
      <c r="C43" s="86">
        <v>1</v>
      </c>
      <c r="D43" s="86">
        <v>13</v>
      </c>
      <c r="E43" s="63" t="s">
        <v>80</v>
      </c>
      <c r="F43" s="87" t="s">
        <v>80</v>
      </c>
      <c r="G43" s="62">
        <f>G49+G76+G85+G44</f>
        <v>4451.8999999999996</v>
      </c>
      <c r="H43" s="62">
        <f>H49+H76+H85+H44</f>
        <v>5098.7</v>
      </c>
    </row>
    <row r="44" spans="1:14" x14ac:dyDescent="0.2">
      <c r="A44" s="138" t="s">
        <v>97</v>
      </c>
      <c r="B44" s="132">
        <v>650</v>
      </c>
      <c r="C44" s="133">
        <v>1</v>
      </c>
      <c r="D44" s="133">
        <v>13</v>
      </c>
      <c r="E44" s="134" t="s">
        <v>210</v>
      </c>
      <c r="F44" s="135"/>
      <c r="G44" s="136">
        <f t="shared" ref="G44:H45" si="5">G45</f>
        <v>592</v>
      </c>
      <c r="H44" s="136">
        <f t="shared" si="5"/>
        <v>1201</v>
      </c>
    </row>
    <row r="45" spans="1:14" ht="22.5" x14ac:dyDescent="0.2">
      <c r="A45" s="138" t="s">
        <v>344</v>
      </c>
      <c r="B45" s="132">
        <v>650</v>
      </c>
      <c r="C45" s="133">
        <v>1</v>
      </c>
      <c r="D45" s="133">
        <v>13</v>
      </c>
      <c r="E45" s="134" t="s">
        <v>391</v>
      </c>
      <c r="F45" s="135"/>
      <c r="G45" s="136">
        <f t="shared" si="5"/>
        <v>592</v>
      </c>
      <c r="H45" s="136">
        <f t="shared" si="5"/>
        <v>1201</v>
      </c>
    </row>
    <row r="46" spans="1:14" x14ac:dyDescent="0.2">
      <c r="A46" s="138" t="s">
        <v>190</v>
      </c>
      <c r="B46" s="132">
        <v>650</v>
      </c>
      <c r="C46" s="133">
        <v>1</v>
      </c>
      <c r="D46" s="133">
        <v>13</v>
      </c>
      <c r="E46" s="134" t="s">
        <v>189</v>
      </c>
      <c r="F46" s="135"/>
      <c r="G46" s="136">
        <f>G47</f>
        <v>592</v>
      </c>
      <c r="H46" s="136">
        <f>H47</f>
        <v>1201</v>
      </c>
    </row>
    <row r="47" spans="1:14" x14ac:dyDescent="0.2">
      <c r="A47" s="131" t="s">
        <v>90</v>
      </c>
      <c r="B47" s="132">
        <v>650</v>
      </c>
      <c r="C47" s="133">
        <v>1</v>
      </c>
      <c r="D47" s="133">
        <v>13</v>
      </c>
      <c r="E47" s="134" t="s">
        <v>189</v>
      </c>
      <c r="F47" s="135">
        <v>800</v>
      </c>
      <c r="G47" s="136">
        <f>G48</f>
        <v>592</v>
      </c>
      <c r="H47" s="136">
        <f>H48</f>
        <v>1201</v>
      </c>
    </row>
    <row r="48" spans="1:14" x14ac:dyDescent="0.2">
      <c r="A48" s="131" t="s">
        <v>74</v>
      </c>
      <c r="B48" s="132">
        <v>650</v>
      </c>
      <c r="C48" s="133">
        <v>1</v>
      </c>
      <c r="D48" s="133">
        <v>13</v>
      </c>
      <c r="E48" s="134" t="s">
        <v>189</v>
      </c>
      <c r="F48" s="135">
        <v>870</v>
      </c>
      <c r="G48" s="136">
        <v>592</v>
      </c>
      <c r="H48" s="136">
        <v>1201</v>
      </c>
    </row>
    <row r="49" spans="1:8" ht="33.75" x14ac:dyDescent="0.2">
      <c r="A49" s="139" t="s">
        <v>442</v>
      </c>
      <c r="B49" s="132">
        <v>650</v>
      </c>
      <c r="C49" s="133">
        <v>1</v>
      </c>
      <c r="D49" s="133">
        <v>13</v>
      </c>
      <c r="E49" s="134" t="s">
        <v>211</v>
      </c>
      <c r="F49" s="135" t="s">
        <v>80</v>
      </c>
      <c r="G49" s="136">
        <f>G50</f>
        <v>2330.3000000000002</v>
      </c>
      <c r="H49" s="136">
        <f>H50</f>
        <v>2411.1</v>
      </c>
    </row>
    <row r="50" spans="1:8" ht="33.75" x14ac:dyDescent="0.2">
      <c r="A50" s="139" t="s">
        <v>132</v>
      </c>
      <c r="B50" s="132">
        <v>650</v>
      </c>
      <c r="C50" s="133">
        <v>1</v>
      </c>
      <c r="D50" s="133">
        <v>13</v>
      </c>
      <c r="E50" s="134" t="s">
        <v>235</v>
      </c>
      <c r="F50" s="135" t="s">
        <v>80</v>
      </c>
      <c r="G50" s="136">
        <f>G51+G61+G73+G65</f>
        <v>2330.3000000000002</v>
      </c>
      <c r="H50" s="232">
        <f>H51+H61+H73+H65</f>
        <v>2411.1</v>
      </c>
    </row>
    <row r="51" spans="1:8" ht="22.5" x14ac:dyDescent="0.2">
      <c r="A51" s="166" t="s">
        <v>252</v>
      </c>
      <c r="B51" s="132">
        <v>650</v>
      </c>
      <c r="C51" s="133">
        <v>1</v>
      </c>
      <c r="D51" s="133">
        <v>13</v>
      </c>
      <c r="E51" s="134" t="s">
        <v>219</v>
      </c>
      <c r="F51" s="135"/>
      <c r="G51" s="140">
        <f>G52+G69+G58</f>
        <v>2293.3000000000002</v>
      </c>
      <c r="H51" s="233">
        <f>H52+H69+H58</f>
        <v>2372.1</v>
      </c>
    </row>
    <row r="52" spans="1:8" ht="45" x14ac:dyDescent="0.2">
      <c r="A52" s="131" t="s">
        <v>84</v>
      </c>
      <c r="B52" s="132">
        <v>650</v>
      </c>
      <c r="C52" s="133">
        <v>1</v>
      </c>
      <c r="D52" s="133">
        <v>13</v>
      </c>
      <c r="E52" s="134" t="s">
        <v>219</v>
      </c>
      <c r="F52" s="135" t="s">
        <v>85</v>
      </c>
      <c r="G52" s="140">
        <f>G53</f>
        <v>1780.6</v>
      </c>
      <c r="H52" s="233">
        <f>H53</f>
        <v>1851.6</v>
      </c>
    </row>
    <row r="53" spans="1:8" x14ac:dyDescent="0.2">
      <c r="A53" s="131" t="s">
        <v>86</v>
      </c>
      <c r="B53" s="132">
        <v>650</v>
      </c>
      <c r="C53" s="133">
        <v>1</v>
      </c>
      <c r="D53" s="133">
        <v>13</v>
      </c>
      <c r="E53" s="134" t="s">
        <v>219</v>
      </c>
      <c r="F53" s="135" t="s">
        <v>87</v>
      </c>
      <c r="G53" s="233">
        <f>G54+G55+G56+G57</f>
        <v>1780.6</v>
      </c>
      <c r="H53" s="233">
        <f>H54+H55+H56+H57</f>
        <v>1851.6</v>
      </c>
    </row>
    <row r="54" spans="1:8" x14ac:dyDescent="0.2">
      <c r="A54" s="131" t="s">
        <v>127</v>
      </c>
      <c r="B54" s="132">
        <v>650</v>
      </c>
      <c r="C54" s="133">
        <v>1</v>
      </c>
      <c r="D54" s="133">
        <v>13</v>
      </c>
      <c r="E54" s="134" t="s">
        <v>219</v>
      </c>
      <c r="F54" s="135">
        <v>111</v>
      </c>
      <c r="G54" s="233">
        <v>1355.7</v>
      </c>
      <c r="H54" s="233">
        <v>1340.7</v>
      </c>
    </row>
    <row r="55" spans="1:8" ht="22.5" x14ac:dyDescent="0.2">
      <c r="A55" s="131" t="s">
        <v>75</v>
      </c>
      <c r="B55" s="132">
        <v>650</v>
      </c>
      <c r="C55" s="133">
        <v>1</v>
      </c>
      <c r="D55" s="133">
        <v>13</v>
      </c>
      <c r="E55" s="134" t="s">
        <v>219</v>
      </c>
      <c r="F55" s="135">
        <v>112</v>
      </c>
      <c r="G55" s="140">
        <v>0</v>
      </c>
      <c r="H55" s="140">
        <v>86</v>
      </c>
    </row>
    <row r="56" spans="1:8" ht="33.75" x14ac:dyDescent="0.2">
      <c r="A56" s="131" t="s">
        <v>290</v>
      </c>
      <c r="B56" s="132" t="s">
        <v>338</v>
      </c>
      <c r="C56" s="133">
        <v>1</v>
      </c>
      <c r="D56" s="133">
        <v>13</v>
      </c>
      <c r="E56" s="134" t="s">
        <v>219</v>
      </c>
      <c r="F56" s="135">
        <v>113</v>
      </c>
      <c r="G56" s="140">
        <v>20</v>
      </c>
      <c r="H56" s="140">
        <v>20</v>
      </c>
    </row>
    <row r="57" spans="1:8" ht="33.75" x14ac:dyDescent="0.2">
      <c r="A57" s="131" t="s">
        <v>128</v>
      </c>
      <c r="B57" s="132">
        <v>650</v>
      </c>
      <c r="C57" s="133">
        <v>1</v>
      </c>
      <c r="D57" s="133">
        <v>13</v>
      </c>
      <c r="E57" s="134" t="s">
        <v>219</v>
      </c>
      <c r="F57" s="135">
        <v>119</v>
      </c>
      <c r="G57" s="136">
        <v>404.9</v>
      </c>
      <c r="H57" s="136">
        <v>404.9</v>
      </c>
    </row>
    <row r="58" spans="1:8" ht="22.5" x14ac:dyDescent="0.2">
      <c r="A58" s="131" t="s">
        <v>147</v>
      </c>
      <c r="B58" s="132">
        <v>650</v>
      </c>
      <c r="C58" s="133">
        <v>1</v>
      </c>
      <c r="D58" s="133">
        <v>13</v>
      </c>
      <c r="E58" s="134" t="s">
        <v>219</v>
      </c>
      <c r="F58" s="135" t="s">
        <v>81</v>
      </c>
      <c r="G58" s="136">
        <f>G59</f>
        <v>512.70000000000005</v>
      </c>
      <c r="H58" s="136">
        <f>H59</f>
        <v>520.5</v>
      </c>
    </row>
    <row r="59" spans="1:8" ht="22.5" x14ac:dyDescent="0.2">
      <c r="A59" s="131" t="s">
        <v>82</v>
      </c>
      <c r="B59" s="132">
        <v>650</v>
      </c>
      <c r="C59" s="133">
        <v>1</v>
      </c>
      <c r="D59" s="133">
        <v>13</v>
      </c>
      <c r="E59" s="134" t="s">
        <v>219</v>
      </c>
      <c r="F59" s="135" t="s">
        <v>83</v>
      </c>
      <c r="G59" s="136">
        <f>G60</f>
        <v>512.70000000000005</v>
      </c>
      <c r="H59" s="136">
        <f>H60</f>
        <v>520.5</v>
      </c>
    </row>
    <row r="60" spans="1:8" ht="22.5" x14ac:dyDescent="0.2">
      <c r="A60" s="131" t="s">
        <v>73</v>
      </c>
      <c r="B60" s="132">
        <v>650</v>
      </c>
      <c r="C60" s="133">
        <v>1</v>
      </c>
      <c r="D60" s="133">
        <v>13</v>
      </c>
      <c r="E60" s="134" t="s">
        <v>219</v>
      </c>
      <c r="F60" s="135">
        <v>244</v>
      </c>
      <c r="G60" s="140">
        <v>512.70000000000005</v>
      </c>
      <c r="H60" s="140">
        <v>520.5</v>
      </c>
    </row>
    <row r="61" spans="1:8" x14ac:dyDescent="0.2">
      <c r="A61" s="131" t="s">
        <v>90</v>
      </c>
      <c r="B61" s="132">
        <v>650</v>
      </c>
      <c r="C61" s="133">
        <v>1</v>
      </c>
      <c r="D61" s="133">
        <v>13</v>
      </c>
      <c r="E61" s="134" t="s">
        <v>219</v>
      </c>
      <c r="F61" s="135" t="s">
        <v>91</v>
      </c>
      <c r="G61" s="136">
        <f>G62</f>
        <v>22</v>
      </c>
      <c r="H61" s="136">
        <f>H62</f>
        <v>24</v>
      </c>
    </row>
    <row r="62" spans="1:8" x14ac:dyDescent="0.2">
      <c r="A62" s="131" t="s">
        <v>92</v>
      </c>
      <c r="B62" s="132">
        <v>650</v>
      </c>
      <c r="C62" s="133">
        <v>1</v>
      </c>
      <c r="D62" s="133">
        <v>13</v>
      </c>
      <c r="E62" s="134" t="s">
        <v>219</v>
      </c>
      <c r="F62" s="135" t="s">
        <v>93</v>
      </c>
      <c r="G62" s="136">
        <f>G63+G64</f>
        <v>22</v>
      </c>
      <c r="H62" s="136">
        <f>H63+H64</f>
        <v>24</v>
      </c>
    </row>
    <row r="63" spans="1:8" x14ac:dyDescent="0.2">
      <c r="A63" s="131" t="s">
        <v>129</v>
      </c>
      <c r="B63" s="132" t="s">
        <v>338</v>
      </c>
      <c r="C63" s="133">
        <v>1</v>
      </c>
      <c r="D63" s="133">
        <v>13</v>
      </c>
      <c r="E63" s="134" t="s">
        <v>219</v>
      </c>
      <c r="F63" s="135">
        <v>851</v>
      </c>
      <c r="G63" s="140">
        <v>22</v>
      </c>
      <c r="H63" s="140">
        <v>24</v>
      </c>
    </row>
    <row r="64" spans="1:8" x14ac:dyDescent="0.2">
      <c r="A64" s="131" t="s">
        <v>130</v>
      </c>
      <c r="B64" s="132" t="s">
        <v>338</v>
      </c>
      <c r="C64" s="133">
        <v>1</v>
      </c>
      <c r="D64" s="133">
        <v>13</v>
      </c>
      <c r="E64" s="134" t="s">
        <v>219</v>
      </c>
      <c r="F64" s="135">
        <v>853</v>
      </c>
      <c r="G64" s="140"/>
      <c r="H64" s="140"/>
    </row>
    <row r="65" spans="1:9" x14ac:dyDescent="0.2">
      <c r="A65" s="131" t="s">
        <v>115</v>
      </c>
      <c r="B65" s="132" t="s">
        <v>338</v>
      </c>
      <c r="C65" s="133">
        <v>1</v>
      </c>
      <c r="D65" s="133">
        <v>13</v>
      </c>
      <c r="E65" s="134" t="s">
        <v>346</v>
      </c>
      <c r="F65" s="135"/>
      <c r="G65" s="140">
        <f t="shared" ref="G65:H67" si="6">G66</f>
        <v>15</v>
      </c>
      <c r="H65" s="140">
        <f t="shared" si="6"/>
        <v>15</v>
      </c>
    </row>
    <row r="66" spans="1:9" x14ac:dyDescent="0.2">
      <c r="A66" s="131" t="s">
        <v>90</v>
      </c>
      <c r="B66" s="132" t="s">
        <v>338</v>
      </c>
      <c r="C66" s="133">
        <v>1</v>
      </c>
      <c r="D66" s="133">
        <v>13</v>
      </c>
      <c r="E66" s="134" t="s">
        <v>346</v>
      </c>
      <c r="F66" s="135">
        <v>800</v>
      </c>
      <c r="G66" s="140">
        <f t="shared" si="6"/>
        <v>15</v>
      </c>
      <c r="H66" s="140">
        <f t="shared" si="6"/>
        <v>15</v>
      </c>
    </row>
    <row r="67" spans="1:9" x14ac:dyDescent="0.2">
      <c r="A67" s="131" t="s">
        <v>92</v>
      </c>
      <c r="B67" s="132">
        <v>650</v>
      </c>
      <c r="C67" s="133">
        <v>1</v>
      </c>
      <c r="D67" s="133">
        <v>13</v>
      </c>
      <c r="E67" s="134" t="s">
        <v>346</v>
      </c>
      <c r="F67" s="135" t="s">
        <v>93</v>
      </c>
      <c r="G67" s="140">
        <f t="shared" si="6"/>
        <v>15</v>
      </c>
      <c r="H67" s="140">
        <f t="shared" si="6"/>
        <v>15</v>
      </c>
    </row>
    <row r="68" spans="1:9" x14ac:dyDescent="0.2">
      <c r="A68" s="131" t="s">
        <v>129</v>
      </c>
      <c r="B68" s="132" t="s">
        <v>338</v>
      </c>
      <c r="C68" s="133">
        <v>1</v>
      </c>
      <c r="D68" s="133">
        <v>13</v>
      </c>
      <c r="E68" s="134" t="s">
        <v>346</v>
      </c>
      <c r="F68" s="135">
        <v>853</v>
      </c>
      <c r="G68" s="140">
        <v>15</v>
      </c>
      <c r="H68" s="140">
        <v>15</v>
      </c>
    </row>
    <row r="69" spans="1:9" ht="33.75" x14ac:dyDescent="0.2">
      <c r="A69" s="131" t="s">
        <v>305</v>
      </c>
      <c r="B69" s="132">
        <v>650</v>
      </c>
      <c r="C69" s="133">
        <v>1</v>
      </c>
      <c r="D69" s="133">
        <v>13</v>
      </c>
      <c r="E69" s="134" t="s">
        <v>306</v>
      </c>
      <c r="F69" s="135"/>
      <c r="G69" s="140">
        <f>G70+G73</f>
        <v>0</v>
      </c>
      <c r="H69" s="140">
        <f>H70+H73</f>
        <v>0</v>
      </c>
    </row>
    <row r="70" spans="1:9" x14ac:dyDescent="0.2">
      <c r="A70" s="131" t="s">
        <v>115</v>
      </c>
      <c r="B70" s="132">
        <v>650</v>
      </c>
      <c r="C70" s="133">
        <v>1</v>
      </c>
      <c r="D70" s="133">
        <v>13</v>
      </c>
      <c r="E70" s="134" t="s">
        <v>307</v>
      </c>
      <c r="F70" s="135">
        <v>200</v>
      </c>
      <c r="G70" s="140">
        <f>G71</f>
        <v>0</v>
      </c>
      <c r="H70" s="140">
        <f>H71</f>
        <v>0</v>
      </c>
    </row>
    <row r="71" spans="1:9" ht="22.5" x14ac:dyDescent="0.2">
      <c r="A71" s="131" t="s">
        <v>82</v>
      </c>
      <c r="B71" s="132">
        <v>650</v>
      </c>
      <c r="C71" s="133">
        <v>1</v>
      </c>
      <c r="D71" s="133">
        <v>13</v>
      </c>
      <c r="E71" s="134" t="s">
        <v>307</v>
      </c>
      <c r="F71" s="135">
        <v>240</v>
      </c>
      <c r="G71" s="140">
        <f>G72</f>
        <v>0</v>
      </c>
      <c r="H71" s="140">
        <f>H72</f>
        <v>0</v>
      </c>
    </row>
    <row r="72" spans="1:9" ht="22.5" x14ac:dyDescent="0.2">
      <c r="A72" s="131" t="s">
        <v>73</v>
      </c>
      <c r="B72" s="132">
        <v>650</v>
      </c>
      <c r="C72" s="133">
        <v>1</v>
      </c>
      <c r="D72" s="133">
        <v>13</v>
      </c>
      <c r="E72" s="134" t="s">
        <v>307</v>
      </c>
      <c r="F72" s="135">
        <v>244</v>
      </c>
      <c r="G72" s="140">
        <v>0</v>
      </c>
      <c r="H72" s="140">
        <v>0</v>
      </c>
    </row>
    <row r="73" spans="1:9" x14ac:dyDescent="0.2">
      <c r="A73" s="131" t="s">
        <v>90</v>
      </c>
      <c r="B73" s="132">
        <v>650</v>
      </c>
      <c r="C73" s="133">
        <v>1</v>
      </c>
      <c r="D73" s="133">
        <v>13</v>
      </c>
      <c r="E73" s="134" t="s">
        <v>307</v>
      </c>
      <c r="F73" s="135">
        <v>800</v>
      </c>
      <c r="G73" s="233">
        <f>G74</f>
        <v>0</v>
      </c>
      <c r="H73" s="233">
        <f>H74</f>
        <v>0</v>
      </c>
    </row>
    <row r="74" spans="1:9" x14ac:dyDescent="0.2">
      <c r="A74" s="131" t="s">
        <v>92</v>
      </c>
      <c r="B74" s="132">
        <v>650</v>
      </c>
      <c r="C74" s="133">
        <v>1</v>
      </c>
      <c r="D74" s="133">
        <v>13</v>
      </c>
      <c r="E74" s="134" t="s">
        <v>307</v>
      </c>
      <c r="F74" s="135">
        <v>850</v>
      </c>
      <c r="G74" s="140">
        <f>G75</f>
        <v>0</v>
      </c>
      <c r="H74" s="140">
        <f>H75</f>
        <v>0</v>
      </c>
    </row>
    <row r="75" spans="1:9" x14ac:dyDescent="0.2">
      <c r="A75" s="131" t="s">
        <v>130</v>
      </c>
      <c r="B75" s="132">
        <v>650</v>
      </c>
      <c r="C75" s="133">
        <v>1</v>
      </c>
      <c r="D75" s="133">
        <v>13</v>
      </c>
      <c r="E75" s="134" t="s">
        <v>307</v>
      </c>
      <c r="F75" s="135">
        <v>853</v>
      </c>
      <c r="G75" s="140">
        <v>0</v>
      </c>
      <c r="H75" s="140">
        <v>0</v>
      </c>
      <c r="I75" s="14" t="s">
        <v>425</v>
      </c>
    </row>
    <row r="76" spans="1:9" ht="33.75" x14ac:dyDescent="0.2">
      <c r="A76" s="131" t="s">
        <v>443</v>
      </c>
      <c r="B76" s="132">
        <v>650</v>
      </c>
      <c r="C76" s="133">
        <v>1</v>
      </c>
      <c r="D76" s="133">
        <v>13</v>
      </c>
      <c r="E76" s="134" t="s">
        <v>220</v>
      </c>
      <c r="F76" s="135"/>
      <c r="G76" s="136">
        <f>G77+G82</f>
        <v>1527.6</v>
      </c>
      <c r="H76" s="136">
        <f>H77+H82</f>
        <v>1484.6</v>
      </c>
    </row>
    <row r="77" spans="1:9" ht="33.75" x14ac:dyDescent="0.2">
      <c r="A77" s="131" t="s">
        <v>135</v>
      </c>
      <c r="B77" s="132">
        <v>650</v>
      </c>
      <c r="C77" s="133">
        <v>1</v>
      </c>
      <c r="D77" s="133">
        <v>13</v>
      </c>
      <c r="E77" s="134" t="s">
        <v>221</v>
      </c>
      <c r="F77" s="135"/>
      <c r="G77" s="136">
        <f t="shared" ref="G77:H80" si="7">G78</f>
        <v>1484.6</v>
      </c>
      <c r="H77" s="136">
        <f t="shared" si="7"/>
        <v>1484.6</v>
      </c>
    </row>
    <row r="78" spans="1:9" ht="22.5" x14ac:dyDescent="0.2">
      <c r="A78" s="131" t="s">
        <v>116</v>
      </c>
      <c r="B78" s="132">
        <v>650</v>
      </c>
      <c r="C78" s="133">
        <v>1</v>
      </c>
      <c r="D78" s="133">
        <v>13</v>
      </c>
      <c r="E78" s="134" t="s">
        <v>222</v>
      </c>
      <c r="F78" s="135"/>
      <c r="G78" s="136">
        <f t="shared" si="7"/>
        <v>1484.6</v>
      </c>
      <c r="H78" s="136">
        <f t="shared" si="7"/>
        <v>1484.6</v>
      </c>
    </row>
    <row r="79" spans="1:9" ht="22.5" x14ac:dyDescent="0.2">
      <c r="A79" s="131" t="s">
        <v>147</v>
      </c>
      <c r="B79" s="132">
        <v>650</v>
      </c>
      <c r="C79" s="133">
        <v>1</v>
      </c>
      <c r="D79" s="133">
        <v>13</v>
      </c>
      <c r="E79" s="134" t="s">
        <v>222</v>
      </c>
      <c r="F79" s="135" t="s">
        <v>81</v>
      </c>
      <c r="G79" s="136">
        <f t="shared" si="7"/>
        <v>1484.6</v>
      </c>
      <c r="H79" s="136">
        <f t="shared" si="7"/>
        <v>1484.6</v>
      </c>
    </row>
    <row r="80" spans="1:9" ht="22.5" x14ac:dyDescent="0.2">
      <c r="A80" s="131" t="s">
        <v>82</v>
      </c>
      <c r="B80" s="132">
        <v>650</v>
      </c>
      <c r="C80" s="133">
        <v>1</v>
      </c>
      <c r="D80" s="133">
        <v>13</v>
      </c>
      <c r="E80" s="134" t="s">
        <v>222</v>
      </c>
      <c r="F80" s="135" t="s">
        <v>83</v>
      </c>
      <c r="G80" s="232">
        <f t="shared" si="7"/>
        <v>1484.6</v>
      </c>
      <c r="H80" s="232">
        <f t="shared" si="7"/>
        <v>1484.6</v>
      </c>
    </row>
    <row r="81" spans="1:9" ht="22.5" x14ac:dyDescent="0.2">
      <c r="A81" s="131" t="s">
        <v>73</v>
      </c>
      <c r="B81" s="132">
        <v>650</v>
      </c>
      <c r="C81" s="133">
        <v>1</v>
      </c>
      <c r="D81" s="133">
        <v>13</v>
      </c>
      <c r="E81" s="134" t="s">
        <v>222</v>
      </c>
      <c r="F81" s="135">
        <v>244</v>
      </c>
      <c r="G81" s="233">
        <v>1484.6</v>
      </c>
      <c r="H81" s="233">
        <v>1484.6</v>
      </c>
      <c r="I81" s="14" t="s">
        <v>427</v>
      </c>
    </row>
    <row r="82" spans="1:9" ht="22.5" x14ac:dyDescent="0.2">
      <c r="A82" s="131" t="s">
        <v>116</v>
      </c>
      <c r="B82" s="132" t="s">
        <v>338</v>
      </c>
      <c r="C82" s="133">
        <v>1</v>
      </c>
      <c r="D82" s="133">
        <v>13</v>
      </c>
      <c r="E82" s="134" t="s">
        <v>337</v>
      </c>
      <c r="F82" s="135"/>
      <c r="G82" s="233">
        <f>G83</f>
        <v>43</v>
      </c>
      <c r="H82" s="233">
        <f>H83</f>
        <v>0</v>
      </c>
    </row>
    <row r="83" spans="1:9" ht="22.5" x14ac:dyDescent="0.2">
      <c r="A83" s="131" t="s">
        <v>82</v>
      </c>
      <c r="B83" s="132" t="s">
        <v>338</v>
      </c>
      <c r="C83" s="133">
        <v>1</v>
      </c>
      <c r="D83" s="133">
        <v>13</v>
      </c>
      <c r="E83" s="134" t="s">
        <v>339</v>
      </c>
      <c r="F83" s="135">
        <v>240</v>
      </c>
      <c r="G83" s="233">
        <f>G84</f>
        <v>43</v>
      </c>
      <c r="H83" s="233">
        <f>H84</f>
        <v>0</v>
      </c>
    </row>
    <row r="84" spans="1:9" ht="22.5" x14ac:dyDescent="0.2">
      <c r="A84" s="131" t="s">
        <v>73</v>
      </c>
      <c r="B84" s="132" t="s">
        <v>338</v>
      </c>
      <c r="C84" s="133">
        <v>1</v>
      </c>
      <c r="D84" s="133">
        <v>13</v>
      </c>
      <c r="E84" s="134" t="s">
        <v>339</v>
      </c>
      <c r="F84" s="135">
        <v>244</v>
      </c>
      <c r="G84" s="140">
        <v>43</v>
      </c>
      <c r="H84" s="140">
        <v>0</v>
      </c>
    </row>
    <row r="85" spans="1:9" ht="33.75" x14ac:dyDescent="0.2">
      <c r="A85" s="131" t="s">
        <v>436</v>
      </c>
      <c r="B85" s="132">
        <v>650</v>
      </c>
      <c r="C85" s="133">
        <v>1</v>
      </c>
      <c r="D85" s="133">
        <v>13</v>
      </c>
      <c r="E85" s="134" t="s">
        <v>223</v>
      </c>
      <c r="F85" s="135"/>
      <c r="G85" s="136">
        <f>G86+G92</f>
        <v>2</v>
      </c>
      <c r="H85" s="136">
        <f>H86+H92</f>
        <v>2</v>
      </c>
      <c r="I85" s="14" t="s">
        <v>426</v>
      </c>
    </row>
    <row r="86" spans="1:9" ht="22.5" x14ac:dyDescent="0.2">
      <c r="A86" s="131" t="s">
        <v>264</v>
      </c>
      <c r="B86" s="132">
        <v>650</v>
      </c>
      <c r="C86" s="133">
        <v>1</v>
      </c>
      <c r="D86" s="133">
        <v>13</v>
      </c>
      <c r="E86" s="134" t="s">
        <v>265</v>
      </c>
      <c r="F86" s="135"/>
      <c r="G86" s="136">
        <f t="shared" ref="G86:H90" si="8">G87</f>
        <v>1</v>
      </c>
      <c r="H86" s="136">
        <f t="shared" si="8"/>
        <v>1</v>
      </c>
    </row>
    <row r="87" spans="1:9" ht="33.75" x14ac:dyDescent="0.2">
      <c r="A87" s="131" t="s">
        <v>329</v>
      </c>
      <c r="B87" s="132">
        <v>650</v>
      </c>
      <c r="C87" s="133">
        <v>1</v>
      </c>
      <c r="D87" s="133">
        <v>13</v>
      </c>
      <c r="E87" s="134" t="s">
        <v>266</v>
      </c>
      <c r="F87" s="135"/>
      <c r="G87" s="232">
        <f t="shared" si="8"/>
        <v>1</v>
      </c>
      <c r="H87" s="232">
        <f t="shared" si="8"/>
        <v>1</v>
      </c>
    </row>
    <row r="88" spans="1:9" ht="22.5" x14ac:dyDescent="0.2">
      <c r="A88" s="131" t="s">
        <v>116</v>
      </c>
      <c r="B88" s="132">
        <v>650</v>
      </c>
      <c r="C88" s="133">
        <v>1</v>
      </c>
      <c r="D88" s="133">
        <v>13</v>
      </c>
      <c r="E88" s="134" t="s">
        <v>267</v>
      </c>
      <c r="F88" s="135"/>
      <c r="G88" s="232">
        <f t="shared" si="8"/>
        <v>1</v>
      </c>
      <c r="H88" s="232">
        <f t="shared" si="8"/>
        <v>1</v>
      </c>
    </row>
    <row r="89" spans="1:9" ht="22.5" x14ac:dyDescent="0.2">
      <c r="A89" s="131" t="s">
        <v>147</v>
      </c>
      <c r="B89" s="132">
        <v>650</v>
      </c>
      <c r="C89" s="133">
        <v>1</v>
      </c>
      <c r="D89" s="133">
        <v>13</v>
      </c>
      <c r="E89" s="134" t="s">
        <v>267</v>
      </c>
      <c r="F89" s="135">
        <v>200</v>
      </c>
      <c r="G89" s="232">
        <f t="shared" si="8"/>
        <v>1</v>
      </c>
      <c r="H89" s="232">
        <f t="shared" si="8"/>
        <v>1</v>
      </c>
    </row>
    <row r="90" spans="1:9" ht="22.5" x14ac:dyDescent="0.2">
      <c r="A90" s="131" t="s">
        <v>82</v>
      </c>
      <c r="B90" s="132">
        <v>650</v>
      </c>
      <c r="C90" s="133">
        <v>1</v>
      </c>
      <c r="D90" s="133">
        <v>13</v>
      </c>
      <c r="E90" s="134" t="s">
        <v>267</v>
      </c>
      <c r="F90" s="135">
        <v>240</v>
      </c>
      <c r="G90" s="136">
        <f t="shared" si="8"/>
        <v>1</v>
      </c>
      <c r="H90" s="136">
        <f t="shared" si="8"/>
        <v>1</v>
      </c>
    </row>
    <row r="91" spans="1:9" ht="22.5" x14ac:dyDescent="0.2">
      <c r="A91" s="131" t="s">
        <v>73</v>
      </c>
      <c r="B91" s="132">
        <v>650</v>
      </c>
      <c r="C91" s="133">
        <v>1</v>
      </c>
      <c r="D91" s="133">
        <v>13</v>
      </c>
      <c r="E91" s="134" t="s">
        <v>267</v>
      </c>
      <c r="F91" s="135">
        <v>244</v>
      </c>
      <c r="G91" s="136">
        <v>1</v>
      </c>
      <c r="H91" s="136">
        <v>1</v>
      </c>
    </row>
    <row r="92" spans="1:9" x14ac:dyDescent="0.2">
      <c r="A92" s="131" t="s">
        <v>269</v>
      </c>
      <c r="B92" s="132">
        <v>650</v>
      </c>
      <c r="C92" s="133">
        <v>1</v>
      </c>
      <c r="D92" s="133">
        <v>13</v>
      </c>
      <c r="E92" s="134" t="s">
        <v>268</v>
      </c>
      <c r="F92" s="135"/>
      <c r="G92" s="136">
        <f t="shared" ref="G92:H96" si="9">G93</f>
        <v>1</v>
      </c>
      <c r="H92" s="136">
        <f t="shared" si="9"/>
        <v>1</v>
      </c>
    </row>
    <row r="93" spans="1:9" ht="45" x14ac:dyDescent="0.2">
      <c r="A93" s="131" t="s">
        <v>270</v>
      </c>
      <c r="B93" s="132">
        <v>650</v>
      </c>
      <c r="C93" s="133">
        <v>1</v>
      </c>
      <c r="D93" s="133">
        <v>13</v>
      </c>
      <c r="E93" s="134" t="s">
        <v>271</v>
      </c>
      <c r="F93" s="135"/>
      <c r="G93" s="136">
        <f t="shared" si="9"/>
        <v>1</v>
      </c>
      <c r="H93" s="136">
        <f t="shared" si="9"/>
        <v>1</v>
      </c>
    </row>
    <row r="94" spans="1:9" ht="22.5" x14ac:dyDescent="0.2">
      <c r="A94" s="131" t="s">
        <v>116</v>
      </c>
      <c r="B94" s="132">
        <v>650</v>
      </c>
      <c r="C94" s="133">
        <v>1</v>
      </c>
      <c r="D94" s="133">
        <v>13</v>
      </c>
      <c r="E94" s="134" t="s">
        <v>272</v>
      </c>
      <c r="F94" s="135"/>
      <c r="G94" s="136">
        <f t="shared" si="9"/>
        <v>1</v>
      </c>
      <c r="H94" s="136">
        <f t="shared" si="9"/>
        <v>1</v>
      </c>
    </row>
    <row r="95" spans="1:9" ht="22.5" x14ac:dyDescent="0.2">
      <c r="A95" s="131" t="s">
        <v>147</v>
      </c>
      <c r="B95" s="132">
        <v>650</v>
      </c>
      <c r="C95" s="133">
        <v>1</v>
      </c>
      <c r="D95" s="133">
        <v>13</v>
      </c>
      <c r="E95" s="134" t="s">
        <v>272</v>
      </c>
      <c r="F95" s="135">
        <v>200</v>
      </c>
      <c r="G95" s="136">
        <f t="shared" si="9"/>
        <v>1</v>
      </c>
      <c r="H95" s="136">
        <f t="shared" si="9"/>
        <v>1</v>
      </c>
    </row>
    <row r="96" spans="1:9" ht="22.5" x14ac:dyDescent="0.2">
      <c r="A96" s="131" t="s">
        <v>82</v>
      </c>
      <c r="B96" s="132">
        <v>650</v>
      </c>
      <c r="C96" s="133">
        <v>1</v>
      </c>
      <c r="D96" s="133">
        <v>13</v>
      </c>
      <c r="E96" s="134" t="s">
        <v>272</v>
      </c>
      <c r="F96" s="135">
        <v>240</v>
      </c>
      <c r="G96" s="232">
        <f t="shared" si="9"/>
        <v>1</v>
      </c>
      <c r="H96" s="232">
        <f t="shared" si="9"/>
        <v>1</v>
      </c>
    </row>
    <row r="97" spans="1:8" ht="22.5" x14ac:dyDescent="0.2">
      <c r="A97" s="131" t="s">
        <v>73</v>
      </c>
      <c r="B97" s="132">
        <v>650</v>
      </c>
      <c r="C97" s="133">
        <v>1</v>
      </c>
      <c r="D97" s="133">
        <v>13</v>
      </c>
      <c r="E97" s="134" t="s">
        <v>272</v>
      </c>
      <c r="F97" s="135">
        <v>244</v>
      </c>
      <c r="G97" s="233">
        <v>1</v>
      </c>
      <c r="H97" s="233">
        <v>1</v>
      </c>
    </row>
    <row r="98" spans="1:8" x14ac:dyDescent="0.2">
      <c r="A98" s="80" t="s">
        <v>31</v>
      </c>
      <c r="B98" s="81">
        <v>650</v>
      </c>
      <c r="C98" s="82">
        <v>2</v>
      </c>
      <c r="D98" s="82">
        <v>0</v>
      </c>
      <c r="E98" s="83" t="s">
        <v>80</v>
      </c>
      <c r="F98" s="84" t="s">
        <v>80</v>
      </c>
      <c r="G98" s="85">
        <f t="shared" ref="G98:H101" si="10">G99</f>
        <v>255.2</v>
      </c>
      <c r="H98" s="85">
        <f t="shared" si="10"/>
        <v>264.2</v>
      </c>
    </row>
    <row r="99" spans="1:8" x14ac:dyDescent="0.2">
      <c r="A99" s="75" t="s">
        <v>32</v>
      </c>
      <c r="B99" s="156">
        <v>650</v>
      </c>
      <c r="C99" s="86">
        <v>2</v>
      </c>
      <c r="D99" s="86">
        <v>3</v>
      </c>
      <c r="E99" s="63" t="s">
        <v>80</v>
      </c>
      <c r="F99" s="87" t="s">
        <v>80</v>
      </c>
      <c r="G99" s="62">
        <f t="shared" si="10"/>
        <v>255.2</v>
      </c>
      <c r="H99" s="62">
        <f t="shared" si="10"/>
        <v>264.2</v>
      </c>
    </row>
    <row r="100" spans="1:8" x14ac:dyDescent="0.2">
      <c r="A100" s="139" t="s">
        <v>97</v>
      </c>
      <c r="B100" s="132">
        <v>650</v>
      </c>
      <c r="C100" s="133">
        <v>2</v>
      </c>
      <c r="D100" s="133">
        <v>3</v>
      </c>
      <c r="E100" s="134">
        <v>5000000000</v>
      </c>
      <c r="F100" s="135" t="s">
        <v>80</v>
      </c>
      <c r="G100" s="136">
        <f t="shared" si="10"/>
        <v>255.2</v>
      </c>
      <c r="H100" s="136">
        <f t="shared" si="10"/>
        <v>264.2</v>
      </c>
    </row>
    <row r="101" spans="1:8" ht="33.75" x14ac:dyDescent="0.2">
      <c r="A101" s="139" t="s">
        <v>134</v>
      </c>
      <c r="B101" s="132">
        <v>650</v>
      </c>
      <c r="C101" s="133">
        <v>2</v>
      </c>
      <c r="D101" s="133">
        <v>3</v>
      </c>
      <c r="E101" s="134">
        <v>5000100000</v>
      </c>
      <c r="F101" s="135"/>
      <c r="G101" s="136">
        <f t="shared" si="10"/>
        <v>255.2</v>
      </c>
      <c r="H101" s="136">
        <f t="shared" si="10"/>
        <v>264.2</v>
      </c>
    </row>
    <row r="102" spans="1:8" ht="22.5" x14ac:dyDescent="0.2">
      <c r="A102" s="139" t="s">
        <v>117</v>
      </c>
      <c r="B102" s="132">
        <v>650</v>
      </c>
      <c r="C102" s="133">
        <v>2</v>
      </c>
      <c r="D102" s="133">
        <v>3</v>
      </c>
      <c r="E102" s="134" t="s">
        <v>276</v>
      </c>
      <c r="F102" s="135" t="s">
        <v>80</v>
      </c>
      <c r="G102" s="136">
        <f>G103+G107</f>
        <v>255.2</v>
      </c>
      <c r="H102" s="136">
        <f>H103+H107</f>
        <v>264.2</v>
      </c>
    </row>
    <row r="103" spans="1:8" ht="45" x14ac:dyDescent="0.2">
      <c r="A103" s="131" t="s">
        <v>84</v>
      </c>
      <c r="B103" s="132">
        <v>650</v>
      </c>
      <c r="C103" s="133">
        <v>2</v>
      </c>
      <c r="D103" s="133">
        <v>3</v>
      </c>
      <c r="E103" s="134">
        <v>5000151180</v>
      </c>
      <c r="F103" s="135" t="s">
        <v>85</v>
      </c>
      <c r="G103" s="136">
        <f>G104</f>
        <v>255.2</v>
      </c>
      <c r="H103" s="136">
        <f>H104</f>
        <v>264.2</v>
      </c>
    </row>
    <row r="104" spans="1:8" ht="22.5" x14ac:dyDescent="0.2">
      <c r="A104" s="131" t="s">
        <v>88</v>
      </c>
      <c r="B104" s="132">
        <v>650</v>
      </c>
      <c r="C104" s="133">
        <v>2</v>
      </c>
      <c r="D104" s="133">
        <v>3</v>
      </c>
      <c r="E104" s="134">
        <v>5000151180</v>
      </c>
      <c r="F104" s="135" t="s">
        <v>89</v>
      </c>
      <c r="G104" s="140">
        <f>G105+G106</f>
        <v>255.2</v>
      </c>
      <c r="H104" s="140">
        <f>H105+H106</f>
        <v>264.2</v>
      </c>
    </row>
    <row r="105" spans="1:8" x14ac:dyDescent="0.2">
      <c r="A105" s="131" t="s">
        <v>125</v>
      </c>
      <c r="B105" s="132">
        <v>650</v>
      </c>
      <c r="C105" s="133">
        <v>2</v>
      </c>
      <c r="D105" s="133">
        <v>3</v>
      </c>
      <c r="E105" s="134">
        <v>5000151180</v>
      </c>
      <c r="F105" s="135">
        <v>121</v>
      </c>
      <c r="G105" s="140">
        <v>196</v>
      </c>
      <c r="H105" s="140">
        <v>203</v>
      </c>
    </row>
    <row r="106" spans="1:8" ht="33.75" x14ac:dyDescent="0.2">
      <c r="A106" s="131" t="s">
        <v>126</v>
      </c>
      <c r="B106" s="132">
        <v>650</v>
      </c>
      <c r="C106" s="133">
        <v>2</v>
      </c>
      <c r="D106" s="133">
        <v>3</v>
      </c>
      <c r="E106" s="134">
        <v>5000151180</v>
      </c>
      <c r="F106" s="135">
        <v>129</v>
      </c>
      <c r="G106" s="140">
        <v>59.2</v>
      </c>
      <c r="H106" s="140">
        <v>61.2</v>
      </c>
    </row>
    <row r="107" spans="1:8" ht="22.5" x14ac:dyDescent="0.2">
      <c r="A107" s="131" t="s">
        <v>147</v>
      </c>
      <c r="B107" s="132">
        <v>650</v>
      </c>
      <c r="C107" s="133">
        <v>2</v>
      </c>
      <c r="D107" s="133">
        <v>3</v>
      </c>
      <c r="E107" s="134">
        <v>5000151180</v>
      </c>
      <c r="F107" s="135">
        <v>200</v>
      </c>
      <c r="G107" s="136">
        <f>G108</f>
        <v>0</v>
      </c>
      <c r="H107" s="136">
        <f>H108</f>
        <v>0</v>
      </c>
    </row>
    <row r="108" spans="1:8" ht="22.5" x14ac:dyDescent="0.2">
      <c r="A108" s="131" t="s">
        <v>82</v>
      </c>
      <c r="B108" s="132">
        <v>650</v>
      </c>
      <c r="C108" s="133">
        <v>2</v>
      </c>
      <c r="D108" s="133">
        <v>3</v>
      </c>
      <c r="E108" s="134">
        <v>5000151180</v>
      </c>
      <c r="F108" s="135">
        <v>240</v>
      </c>
      <c r="G108" s="136">
        <f>G109</f>
        <v>0</v>
      </c>
      <c r="H108" s="136">
        <f>H109</f>
        <v>0</v>
      </c>
    </row>
    <row r="109" spans="1:8" ht="22.5" x14ac:dyDescent="0.2">
      <c r="A109" s="131" t="s">
        <v>73</v>
      </c>
      <c r="B109" s="132">
        <v>650</v>
      </c>
      <c r="C109" s="133">
        <v>2</v>
      </c>
      <c r="D109" s="133">
        <v>3</v>
      </c>
      <c r="E109" s="134">
        <v>5000151180</v>
      </c>
      <c r="F109" s="135">
        <v>244</v>
      </c>
      <c r="G109" s="140">
        <v>0</v>
      </c>
      <c r="H109" s="140">
        <v>0</v>
      </c>
    </row>
    <row r="110" spans="1:8" ht="22.5" x14ac:dyDescent="0.2">
      <c r="A110" s="80" t="s">
        <v>33</v>
      </c>
      <c r="B110" s="81">
        <v>650</v>
      </c>
      <c r="C110" s="82">
        <v>3</v>
      </c>
      <c r="D110" s="82">
        <v>0</v>
      </c>
      <c r="E110" s="83" t="s">
        <v>80</v>
      </c>
      <c r="F110" s="84" t="s">
        <v>80</v>
      </c>
      <c r="G110" s="85">
        <f>G111+G119+G133</f>
        <v>63</v>
      </c>
      <c r="H110" s="85">
        <f>H111+H119+H133</f>
        <v>63</v>
      </c>
    </row>
    <row r="111" spans="1:8" x14ac:dyDescent="0.2">
      <c r="A111" s="75" t="s">
        <v>34</v>
      </c>
      <c r="B111" s="156">
        <v>650</v>
      </c>
      <c r="C111" s="86">
        <v>3</v>
      </c>
      <c r="D111" s="86">
        <v>4</v>
      </c>
      <c r="E111" s="63" t="s">
        <v>80</v>
      </c>
      <c r="F111" s="87" t="s">
        <v>80</v>
      </c>
      <c r="G111" s="62">
        <f t="shared" ref="G111:H117" si="11">G112</f>
        <v>30</v>
      </c>
      <c r="H111" s="62">
        <f t="shared" si="11"/>
        <v>30</v>
      </c>
    </row>
    <row r="112" spans="1:8" ht="33.75" x14ac:dyDescent="0.2">
      <c r="A112" s="131" t="s">
        <v>436</v>
      </c>
      <c r="B112" s="132">
        <v>650</v>
      </c>
      <c r="C112" s="133">
        <v>3</v>
      </c>
      <c r="D112" s="133">
        <v>4</v>
      </c>
      <c r="E112" s="134" t="s">
        <v>223</v>
      </c>
      <c r="F112" s="135"/>
      <c r="G112" s="136">
        <f t="shared" si="11"/>
        <v>30</v>
      </c>
      <c r="H112" s="136">
        <f t="shared" si="11"/>
        <v>30</v>
      </c>
    </row>
    <row r="113" spans="1:8" x14ac:dyDescent="0.2">
      <c r="A113" s="138" t="s">
        <v>95</v>
      </c>
      <c r="B113" s="132">
        <v>650</v>
      </c>
      <c r="C113" s="133">
        <v>3</v>
      </c>
      <c r="D113" s="133">
        <v>4</v>
      </c>
      <c r="E113" s="134" t="s">
        <v>224</v>
      </c>
      <c r="F113" s="135"/>
      <c r="G113" s="136">
        <f t="shared" si="11"/>
        <v>30</v>
      </c>
      <c r="H113" s="136">
        <f t="shared" si="11"/>
        <v>30</v>
      </c>
    </row>
    <row r="114" spans="1:8" ht="33.75" x14ac:dyDescent="0.2">
      <c r="A114" s="131" t="s">
        <v>227</v>
      </c>
      <c r="B114" s="132">
        <v>650</v>
      </c>
      <c r="C114" s="133">
        <v>3</v>
      </c>
      <c r="D114" s="133">
        <v>4</v>
      </c>
      <c r="E114" s="134" t="s">
        <v>226</v>
      </c>
      <c r="F114" s="135"/>
      <c r="G114" s="136">
        <f t="shared" si="11"/>
        <v>30</v>
      </c>
      <c r="H114" s="136">
        <f t="shared" si="11"/>
        <v>30</v>
      </c>
    </row>
    <row r="115" spans="1:8" ht="90" x14ac:dyDescent="0.2">
      <c r="A115" s="131" t="s">
        <v>325</v>
      </c>
      <c r="B115" s="132">
        <v>650</v>
      </c>
      <c r="C115" s="133">
        <v>3</v>
      </c>
      <c r="D115" s="133">
        <v>4</v>
      </c>
      <c r="E115" s="149" t="s">
        <v>225</v>
      </c>
      <c r="F115" s="135"/>
      <c r="G115" s="136">
        <f t="shared" si="11"/>
        <v>30</v>
      </c>
      <c r="H115" s="136">
        <f t="shared" si="11"/>
        <v>30</v>
      </c>
    </row>
    <row r="116" spans="1:8" ht="22.5" x14ac:dyDescent="0.2">
      <c r="A116" s="131" t="s">
        <v>147</v>
      </c>
      <c r="B116" s="132">
        <v>650</v>
      </c>
      <c r="C116" s="133">
        <v>3</v>
      </c>
      <c r="D116" s="133">
        <v>4</v>
      </c>
      <c r="E116" s="149" t="s">
        <v>225</v>
      </c>
      <c r="F116" s="135">
        <v>200</v>
      </c>
      <c r="G116" s="136">
        <f t="shared" si="11"/>
        <v>30</v>
      </c>
      <c r="H116" s="136">
        <f t="shared" si="11"/>
        <v>30</v>
      </c>
    </row>
    <row r="117" spans="1:8" ht="22.5" x14ac:dyDescent="0.2">
      <c r="A117" s="131" t="s">
        <v>82</v>
      </c>
      <c r="B117" s="132">
        <v>650</v>
      </c>
      <c r="C117" s="133">
        <v>3</v>
      </c>
      <c r="D117" s="133">
        <v>4</v>
      </c>
      <c r="E117" s="149" t="s">
        <v>225</v>
      </c>
      <c r="F117" s="135">
        <v>240</v>
      </c>
      <c r="G117" s="136">
        <f t="shared" si="11"/>
        <v>30</v>
      </c>
      <c r="H117" s="136">
        <f t="shared" si="11"/>
        <v>30</v>
      </c>
    </row>
    <row r="118" spans="1:8" ht="22.5" x14ac:dyDescent="0.2">
      <c r="A118" s="131" t="s">
        <v>73</v>
      </c>
      <c r="B118" s="132">
        <v>650</v>
      </c>
      <c r="C118" s="133">
        <v>3</v>
      </c>
      <c r="D118" s="133">
        <v>4</v>
      </c>
      <c r="E118" s="149" t="s">
        <v>225</v>
      </c>
      <c r="F118" s="135">
        <v>244</v>
      </c>
      <c r="G118" s="233">
        <v>30</v>
      </c>
      <c r="H118" s="233">
        <v>30</v>
      </c>
    </row>
    <row r="119" spans="1:8" x14ac:dyDescent="0.2">
      <c r="A119" s="159" t="s">
        <v>399</v>
      </c>
      <c r="B119" s="156">
        <v>650</v>
      </c>
      <c r="C119" s="86">
        <v>3</v>
      </c>
      <c r="D119" s="86">
        <v>9</v>
      </c>
      <c r="E119" s="164"/>
      <c r="F119" s="87"/>
      <c r="G119" s="62">
        <f>G120</f>
        <v>2</v>
      </c>
      <c r="H119" s="62">
        <f>H120</f>
        <v>2</v>
      </c>
    </row>
    <row r="120" spans="1:8" ht="33.75" x14ac:dyDescent="0.2">
      <c r="A120" s="131" t="s">
        <v>437</v>
      </c>
      <c r="B120" s="132">
        <v>650</v>
      </c>
      <c r="C120" s="133">
        <v>3</v>
      </c>
      <c r="D120" s="133">
        <v>9</v>
      </c>
      <c r="E120" s="149">
        <v>7500000000</v>
      </c>
      <c r="F120" s="135"/>
      <c r="G120" s="136">
        <f>G121+G127</f>
        <v>2</v>
      </c>
      <c r="H120" s="136">
        <f>H121+H127</f>
        <v>2</v>
      </c>
    </row>
    <row r="121" spans="1:8" ht="33.75" x14ac:dyDescent="0.2">
      <c r="A121" s="131" t="s">
        <v>273</v>
      </c>
      <c r="B121" s="132">
        <v>650</v>
      </c>
      <c r="C121" s="133">
        <v>3</v>
      </c>
      <c r="D121" s="133">
        <v>9</v>
      </c>
      <c r="E121" s="149">
        <v>7510000000</v>
      </c>
      <c r="F121" s="135"/>
      <c r="G121" s="136">
        <f t="shared" ref="G121:H125" si="12">G122</f>
        <v>1</v>
      </c>
      <c r="H121" s="136">
        <f t="shared" si="12"/>
        <v>1</v>
      </c>
    </row>
    <row r="122" spans="1:8" ht="33.75" x14ac:dyDescent="0.2">
      <c r="A122" s="131" t="s">
        <v>124</v>
      </c>
      <c r="B122" s="132">
        <v>650</v>
      </c>
      <c r="C122" s="133">
        <v>3</v>
      </c>
      <c r="D122" s="133">
        <v>9</v>
      </c>
      <c r="E122" s="149">
        <v>7510100000</v>
      </c>
      <c r="F122" s="135"/>
      <c r="G122" s="136">
        <f t="shared" si="12"/>
        <v>1</v>
      </c>
      <c r="H122" s="136">
        <f t="shared" si="12"/>
        <v>1</v>
      </c>
    </row>
    <row r="123" spans="1:8" ht="22.5" x14ac:dyDescent="0.2">
      <c r="A123" s="131" t="s">
        <v>116</v>
      </c>
      <c r="B123" s="132">
        <v>650</v>
      </c>
      <c r="C123" s="133">
        <v>3</v>
      </c>
      <c r="D123" s="133">
        <v>9</v>
      </c>
      <c r="E123" s="149">
        <v>7510199990</v>
      </c>
      <c r="F123" s="135"/>
      <c r="G123" s="136">
        <f t="shared" si="12"/>
        <v>1</v>
      </c>
      <c r="H123" s="136">
        <f t="shared" si="12"/>
        <v>1</v>
      </c>
    </row>
    <row r="124" spans="1:8" ht="22.5" x14ac:dyDescent="0.2">
      <c r="A124" s="131" t="s">
        <v>147</v>
      </c>
      <c r="B124" s="132">
        <v>650</v>
      </c>
      <c r="C124" s="133">
        <v>3</v>
      </c>
      <c r="D124" s="133">
        <v>9</v>
      </c>
      <c r="E124" s="149">
        <v>7510199990</v>
      </c>
      <c r="F124" s="135">
        <v>200</v>
      </c>
      <c r="G124" s="136">
        <f t="shared" si="12"/>
        <v>1</v>
      </c>
      <c r="H124" s="136">
        <f t="shared" si="12"/>
        <v>1</v>
      </c>
    </row>
    <row r="125" spans="1:8" ht="22.5" x14ac:dyDescent="0.2">
      <c r="A125" s="131" t="s">
        <v>82</v>
      </c>
      <c r="B125" s="132">
        <v>650</v>
      </c>
      <c r="C125" s="133">
        <v>3</v>
      </c>
      <c r="D125" s="133">
        <v>9</v>
      </c>
      <c r="E125" s="149">
        <v>7510199990</v>
      </c>
      <c r="F125" s="135">
        <v>240</v>
      </c>
      <c r="G125" s="136">
        <f t="shared" si="12"/>
        <v>1</v>
      </c>
      <c r="H125" s="136">
        <f t="shared" si="12"/>
        <v>1</v>
      </c>
    </row>
    <row r="126" spans="1:8" ht="22.5" x14ac:dyDescent="0.2">
      <c r="A126" s="131" t="s">
        <v>73</v>
      </c>
      <c r="B126" s="132">
        <v>650</v>
      </c>
      <c r="C126" s="133">
        <v>3</v>
      </c>
      <c r="D126" s="133">
        <v>9</v>
      </c>
      <c r="E126" s="149">
        <v>7510199990</v>
      </c>
      <c r="F126" s="135">
        <v>244</v>
      </c>
      <c r="G126" s="140">
        <v>1</v>
      </c>
      <c r="H126" s="140">
        <v>1</v>
      </c>
    </row>
    <row r="127" spans="1:8" x14ac:dyDescent="0.2">
      <c r="A127" s="131" t="s">
        <v>274</v>
      </c>
      <c r="B127" s="132">
        <v>650</v>
      </c>
      <c r="C127" s="133">
        <v>3</v>
      </c>
      <c r="D127" s="133">
        <v>9</v>
      </c>
      <c r="E127" s="149">
        <v>7520000000</v>
      </c>
      <c r="F127" s="135"/>
      <c r="G127" s="136">
        <f t="shared" ref="G127:H131" si="13">G128</f>
        <v>1</v>
      </c>
      <c r="H127" s="136">
        <f t="shared" si="13"/>
        <v>1</v>
      </c>
    </row>
    <row r="128" spans="1:8" ht="22.5" x14ac:dyDescent="0.2">
      <c r="A128" s="131" t="s">
        <v>275</v>
      </c>
      <c r="B128" s="132">
        <v>650</v>
      </c>
      <c r="C128" s="133">
        <v>3</v>
      </c>
      <c r="D128" s="133">
        <v>9</v>
      </c>
      <c r="E128" s="149">
        <v>7520100000</v>
      </c>
      <c r="F128" s="135"/>
      <c r="G128" s="136">
        <f t="shared" si="13"/>
        <v>1</v>
      </c>
      <c r="H128" s="136">
        <f t="shared" si="13"/>
        <v>1</v>
      </c>
    </row>
    <row r="129" spans="1:8" ht="22.5" x14ac:dyDescent="0.2">
      <c r="A129" s="131" t="s">
        <v>116</v>
      </c>
      <c r="B129" s="132">
        <v>650</v>
      </c>
      <c r="C129" s="133">
        <v>3</v>
      </c>
      <c r="D129" s="133">
        <v>9</v>
      </c>
      <c r="E129" s="149">
        <v>7520199990</v>
      </c>
      <c r="F129" s="135"/>
      <c r="G129" s="136">
        <f t="shared" si="13"/>
        <v>1</v>
      </c>
      <c r="H129" s="136">
        <f t="shared" si="13"/>
        <v>1</v>
      </c>
    </row>
    <row r="130" spans="1:8" ht="22.5" x14ac:dyDescent="0.2">
      <c r="A130" s="131" t="s">
        <v>147</v>
      </c>
      <c r="B130" s="132">
        <v>650</v>
      </c>
      <c r="C130" s="133">
        <v>3</v>
      </c>
      <c r="D130" s="133">
        <v>9</v>
      </c>
      <c r="E130" s="149">
        <v>7520199990</v>
      </c>
      <c r="F130" s="135">
        <v>200</v>
      </c>
      <c r="G130" s="136">
        <f t="shared" si="13"/>
        <v>1</v>
      </c>
      <c r="H130" s="136">
        <f t="shared" si="13"/>
        <v>1</v>
      </c>
    </row>
    <row r="131" spans="1:8" ht="22.5" x14ac:dyDescent="0.2">
      <c r="A131" s="131" t="s">
        <v>82</v>
      </c>
      <c r="B131" s="132">
        <v>650</v>
      </c>
      <c r="C131" s="133">
        <v>3</v>
      </c>
      <c r="D131" s="133">
        <v>9</v>
      </c>
      <c r="E131" s="149">
        <v>7520199990</v>
      </c>
      <c r="F131" s="135">
        <v>240</v>
      </c>
      <c r="G131" s="136">
        <f t="shared" si="13"/>
        <v>1</v>
      </c>
      <c r="H131" s="136">
        <f t="shared" si="13"/>
        <v>1</v>
      </c>
    </row>
    <row r="132" spans="1:8" ht="22.5" x14ac:dyDescent="0.2">
      <c r="A132" s="131" t="s">
        <v>73</v>
      </c>
      <c r="B132" s="132">
        <v>650</v>
      </c>
      <c r="C132" s="133">
        <v>3</v>
      </c>
      <c r="D132" s="133">
        <v>9</v>
      </c>
      <c r="E132" s="149">
        <v>7520199990</v>
      </c>
      <c r="F132" s="135">
        <v>244</v>
      </c>
      <c r="G132" s="140">
        <v>1</v>
      </c>
      <c r="H132" s="140">
        <v>1</v>
      </c>
    </row>
    <row r="133" spans="1:8" ht="22.5" x14ac:dyDescent="0.2">
      <c r="A133" s="159" t="s">
        <v>118</v>
      </c>
      <c r="B133" s="156">
        <v>650</v>
      </c>
      <c r="C133" s="86">
        <v>3</v>
      </c>
      <c r="D133" s="86">
        <v>14</v>
      </c>
      <c r="E133" s="63"/>
      <c r="F133" s="87"/>
      <c r="G133" s="165">
        <f t="shared" ref="G133:H139" si="14">G134</f>
        <v>31</v>
      </c>
      <c r="H133" s="165">
        <f t="shared" si="14"/>
        <v>31</v>
      </c>
    </row>
    <row r="134" spans="1:8" ht="33.75" x14ac:dyDescent="0.2">
      <c r="A134" s="131" t="s">
        <v>436</v>
      </c>
      <c r="B134" s="132">
        <v>650</v>
      </c>
      <c r="C134" s="133">
        <v>3</v>
      </c>
      <c r="D134" s="133">
        <v>14</v>
      </c>
      <c r="E134" s="134" t="s">
        <v>223</v>
      </c>
      <c r="F134" s="135"/>
      <c r="G134" s="140">
        <f t="shared" si="14"/>
        <v>31</v>
      </c>
      <c r="H134" s="140">
        <f t="shared" si="14"/>
        <v>31</v>
      </c>
    </row>
    <row r="135" spans="1:8" x14ac:dyDescent="0.2">
      <c r="A135" s="131" t="s">
        <v>95</v>
      </c>
      <c r="B135" s="132">
        <v>650</v>
      </c>
      <c r="C135" s="133">
        <v>3</v>
      </c>
      <c r="D135" s="133">
        <v>14</v>
      </c>
      <c r="E135" s="134" t="s">
        <v>224</v>
      </c>
      <c r="F135" s="135"/>
      <c r="G135" s="136">
        <f t="shared" si="14"/>
        <v>31</v>
      </c>
      <c r="H135" s="136">
        <f t="shared" si="14"/>
        <v>31</v>
      </c>
    </row>
    <row r="136" spans="1:8" ht="22.5" x14ac:dyDescent="0.2">
      <c r="A136" s="131" t="s">
        <v>229</v>
      </c>
      <c r="B136" s="132">
        <v>650</v>
      </c>
      <c r="C136" s="133">
        <v>3</v>
      </c>
      <c r="D136" s="133">
        <v>14</v>
      </c>
      <c r="E136" s="134" t="s">
        <v>230</v>
      </c>
      <c r="F136" s="135"/>
      <c r="G136" s="136">
        <f>G137+G141</f>
        <v>31</v>
      </c>
      <c r="H136" s="136">
        <f>H137+H141</f>
        <v>31</v>
      </c>
    </row>
    <row r="137" spans="1:8" ht="22.5" x14ac:dyDescent="0.2">
      <c r="A137" s="131" t="s">
        <v>200</v>
      </c>
      <c r="B137" s="132">
        <v>650</v>
      </c>
      <c r="C137" s="133">
        <v>3</v>
      </c>
      <c r="D137" s="133">
        <v>14</v>
      </c>
      <c r="E137" s="134" t="s">
        <v>231</v>
      </c>
      <c r="F137" s="135"/>
      <c r="G137" s="136">
        <f t="shared" si="14"/>
        <v>24.8</v>
      </c>
      <c r="H137" s="136">
        <f t="shared" si="14"/>
        <v>24.8</v>
      </c>
    </row>
    <row r="138" spans="1:8" ht="45" x14ac:dyDescent="0.2">
      <c r="A138" s="131" t="s">
        <v>84</v>
      </c>
      <c r="B138" s="132">
        <v>650</v>
      </c>
      <c r="C138" s="133">
        <v>3</v>
      </c>
      <c r="D138" s="133">
        <v>14</v>
      </c>
      <c r="E138" s="134" t="s">
        <v>231</v>
      </c>
      <c r="F138" s="135">
        <v>100</v>
      </c>
      <c r="G138" s="136">
        <f t="shared" si="14"/>
        <v>24.8</v>
      </c>
      <c r="H138" s="136">
        <f t="shared" si="14"/>
        <v>24.8</v>
      </c>
    </row>
    <row r="139" spans="1:8" x14ac:dyDescent="0.2">
      <c r="A139" s="131" t="s">
        <v>86</v>
      </c>
      <c r="B139" s="132">
        <v>650</v>
      </c>
      <c r="C139" s="133">
        <v>3</v>
      </c>
      <c r="D139" s="133">
        <v>14</v>
      </c>
      <c r="E139" s="134" t="s">
        <v>231</v>
      </c>
      <c r="F139" s="135">
        <v>110</v>
      </c>
      <c r="G139" s="136">
        <f t="shared" si="14"/>
        <v>24.8</v>
      </c>
      <c r="H139" s="136">
        <f t="shared" si="14"/>
        <v>24.8</v>
      </c>
    </row>
    <row r="140" spans="1:8" ht="33.75" x14ac:dyDescent="0.2">
      <c r="A140" s="131" t="s">
        <v>290</v>
      </c>
      <c r="B140" s="132">
        <v>650</v>
      </c>
      <c r="C140" s="133">
        <v>3</v>
      </c>
      <c r="D140" s="133">
        <v>14</v>
      </c>
      <c r="E140" s="134" t="s">
        <v>231</v>
      </c>
      <c r="F140" s="135">
        <v>113</v>
      </c>
      <c r="G140" s="136">
        <v>24.8</v>
      </c>
      <c r="H140" s="136">
        <v>24.8</v>
      </c>
    </row>
    <row r="141" spans="1:8" ht="33.75" x14ac:dyDescent="0.2">
      <c r="A141" s="131" t="s">
        <v>201</v>
      </c>
      <c r="B141" s="132">
        <v>650</v>
      </c>
      <c r="C141" s="133">
        <v>3</v>
      </c>
      <c r="D141" s="133">
        <v>14</v>
      </c>
      <c r="E141" s="134" t="s">
        <v>232</v>
      </c>
      <c r="F141" s="135"/>
      <c r="G141" s="140">
        <f t="shared" ref="G141:H143" si="15">G142</f>
        <v>6.2</v>
      </c>
      <c r="H141" s="140">
        <f t="shared" si="15"/>
        <v>6.2</v>
      </c>
    </row>
    <row r="142" spans="1:8" ht="45" x14ac:dyDescent="0.2">
      <c r="A142" s="131" t="s">
        <v>84</v>
      </c>
      <c r="B142" s="132">
        <v>650</v>
      </c>
      <c r="C142" s="133">
        <v>3</v>
      </c>
      <c r="D142" s="133">
        <v>14</v>
      </c>
      <c r="E142" s="134" t="s">
        <v>232</v>
      </c>
      <c r="F142" s="135">
        <v>100</v>
      </c>
      <c r="G142" s="140">
        <f t="shared" si="15"/>
        <v>6.2</v>
      </c>
      <c r="H142" s="140">
        <f t="shared" si="15"/>
        <v>6.2</v>
      </c>
    </row>
    <row r="143" spans="1:8" x14ac:dyDescent="0.2">
      <c r="A143" s="131" t="s">
        <v>86</v>
      </c>
      <c r="B143" s="132">
        <v>650</v>
      </c>
      <c r="C143" s="133">
        <v>3</v>
      </c>
      <c r="D143" s="133">
        <v>14</v>
      </c>
      <c r="E143" s="134" t="s">
        <v>232</v>
      </c>
      <c r="F143" s="135">
        <v>110</v>
      </c>
      <c r="G143" s="136">
        <f t="shared" si="15"/>
        <v>6.2</v>
      </c>
      <c r="H143" s="136">
        <f t="shared" si="15"/>
        <v>6.2</v>
      </c>
    </row>
    <row r="144" spans="1:8" ht="33.75" x14ac:dyDescent="0.2">
      <c r="A144" s="131" t="s">
        <v>290</v>
      </c>
      <c r="B144" s="132">
        <v>650</v>
      </c>
      <c r="C144" s="133">
        <v>3</v>
      </c>
      <c r="D144" s="133">
        <v>14</v>
      </c>
      <c r="E144" s="134" t="s">
        <v>232</v>
      </c>
      <c r="F144" s="135">
        <v>113</v>
      </c>
      <c r="G144" s="140">
        <v>6.2</v>
      </c>
      <c r="H144" s="140">
        <v>6.2</v>
      </c>
    </row>
    <row r="145" spans="1:8" x14ac:dyDescent="0.2">
      <c r="A145" s="80" t="s">
        <v>35</v>
      </c>
      <c r="B145" s="81">
        <v>650</v>
      </c>
      <c r="C145" s="82">
        <v>4</v>
      </c>
      <c r="D145" s="160">
        <v>0</v>
      </c>
      <c r="E145" s="83" t="s">
        <v>80</v>
      </c>
      <c r="F145" s="84" t="s">
        <v>80</v>
      </c>
      <c r="G145" s="161">
        <f>G146+G168+G175+G160</f>
        <v>3235.1</v>
      </c>
      <c r="H145" s="161">
        <f>H146+H168+H175+H160</f>
        <v>2886.2</v>
      </c>
    </row>
    <row r="146" spans="1:8" x14ac:dyDescent="0.2">
      <c r="A146" s="159" t="s">
        <v>447</v>
      </c>
      <c r="B146" s="156">
        <v>650</v>
      </c>
      <c r="C146" s="86">
        <v>4</v>
      </c>
      <c r="D146" s="86">
        <v>1</v>
      </c>
      <c r="E146" s="63"/>
      <c r="F146" s="87"/>
      <c r="G146" s="62">
        <f t="shared" ref="G146:H148" si="16">G147</f>
        <v>536</v>
      </c>
      <c r="H146" s="62">
        <f t="shared" si="16"/>
        <v>54</v>
      </c>
    </row>
    <row r="147" spans="1:8" ht="22.5" x14ac:dyDescent="0.2">
      <c r="A147" s="131" t="s">
        <v>446</v>
      </c>
      <c r="B147" s="132">
        <v>650</v>
      </c>
      <c r="C147" s="133">
        <v>4</v>
      </c>
      <c r="D147" s="133">
        <v>1</v>
      </c>
      <c r="E147" s="134" t="s">
        <v>377</v>
      </c>
      <c r="F147" s="135"/>
      <c r="G147" s="232">
        <f t="shared" si="16"/>
        <v>536</v>
      </c>
      <c r="H147" s="232">
        <f t="shared" si="16"/>
        <v>54</v>
      </c>
    </row>
    <row r="148" spans="1:8" x14ac:dyDescent="0.2">
      <c r="A148" s="131" t="s">
        <v>384</v>
      </c>
      <c r="B148" s="132">
        <v>650</v>
      </c>
      <c r="C148" s="133">
        <v>4</v>
      </c>
      <c r="D148" s="133">
        <v>1</v>
      </c>
      <c r="E148" s="134" t="s">
        <v>383</v>
      </c>
      <c r="F148" s="135"/>
      <c r="G148" s="232">
        <f t="shared" si="16"/>
        <v>536</v>
      </c>
      <c r="H148" s="232">
        <f t="shared" si="16"/>
        <v>54</v>
      </c>
    </row>
    <row r="149" spans="1:8" ht="33.75" x14ac:dyDescent="0.2">
      <c r="A149" s="131" t="s">
        <v>378</v>
      </c>
      <c r="B149" s="132">
        <v>650</v>
      </c>
      <c r="C149" s="133">
        <v>4</v>
      </c>
      <c r="D149" s="133">
        <v>1</v>
      </c>
      <c r="E149" s="134" t="s">
        <v>379</v>
      </c>
      <c r="F149" s="135"/>
      <c r="G149" s="232">
        <f>G150+G155</f>
        <v>536</v>
      </c>
      <c r="H149" s="232">
        <f>H150+H155</f>
        <v>54</v>
      </c>
    </row>
    <row r="150" spans="1:8" ht="22.5" x14ac:dyDescent="0.2">
      <c r="A150" s="131" t="s">
        <v>374</v>
      </c>
      <c r="B150" s="132">
        <v>650</v>
      </c>
      <c r="C150" s="133">
        <v>4</v>
      </c>
      <c r="D150" s="133">
        <v>1</v>
      </c>
      <c r="E150" s="134" t="s">
        <v>380</v>
      </c>
      <c r="F150" s="135"/>
      <c r="G150" s="232">
        <f>G151</f>
        <v>216</v>
      </c>
      <c r="H150" s="232">
        <f>H151</f>
        <v>27</v>
      </c>
    </row>
    <row r="151" spans="1:8" ht="45" x14ac:dyDescent="0.2">
      <c r="A151" s="131" t="s">
        <v>84</v>
      </c>
      <c r="B151" s="132">
        <v>650</v>
      </c>
      <c r="C151" s="133">
        <v>4</v>
      </c>
      <c r="D151" s="133">
        <v>1</v>
      </c>
      <c r="E151" s="134" t="s">
        <v>380</v>
      </c>
      <c r="F151" s="135">
        <v>100</v>
      </c>
      <c r="G151" s="232">
        <f>G152</f>
        <v>216</v>
      </c>
      <c r="H151" s="232">
        <f>H152</f>
        <v>27</v>
      </c>
    </row>
    <row r="152" spans="1:8" x14ac:dyDescent="0.2">
      <c r="A152" s="131" t="s">
        <v>86</v>
      </c>
      <c r="B152" s="132">
        <v>650</v>
      </c>
      <c r="C152" s="133">
        <v>4</v>
      </c>
      <c r="D152" s="133">
        <v>1</v>
      </c>
      <c r="E152" s="134" t="s">
        <v>380</v>
      </c>
      <c r="F152" s="135">
        <v>110</v>
      </c>
      <c r="G152" s="232">
        <f>G153+G154</f>
        <v>216</v>
      </c>
      <c r="H152" s="232">
        <f>H153+H154</f>
        <v>27</v>
      </c>
    </row>
    <row r="153" spans="1:8" x14ac:dyDescent="0.2">
      <c r="A153" s="131" t="s">
        <v>127</v>
      </c>
      <c r="B153" s="132">
        <v>650</v>
      </c>
      <c r="C153" s="133">
        <v>4</v>
      </c>
      <c r="D153" s="133">
        <v>1</v>
      </c>
      <c r="E153" s="134" t="s">
        <v>380</v>
      </c>
      <c r="F153" s="135">
        <v>111</v>
      </c>
      <c r="G153" s="232">
        <v>139.6</v>
      </c>
      <c r="H153" s="232">
        <v>17</v>
      </c>
    </row>
    <row r="154" spans="1:8" ht="33.75" x14ac:dyDescent="0.2">
      <c r="A154" s="131" t="s">
        <v>128</v>
      </c>
      <c r="B154" s="132">
        <v>650</v>
      </c>
      <c r="C154" s="133">
        <v>4</v>
      </c>
      <c r="D154" s="133">
        <v>1</v>
      </c>
      <c r="E154" s="134" t="s">
        <v>380</v>
      </c>
      <c r="F154" s="135">
        <v>119</v>
      </c>
      <c r="G154" s="232">
        <v>76.400000000000006</v>
      </c>
      <c r="H154" s="232">
        <v>10</v>
      </c>
    </row>
    <row r="155" spans="1:8" ht="22.5" x14ac:dyDescent="0.2">
      <c r="A155" s="131" t="s">
        <v>381</v>
      </c>
      <c r="B155" s="132">
        <v>650</v>
      </c>
      <c r="C155" s="133">
        <v>4</v>
      </c>
      <c r="D155" s="133">
        <v>1</v>
      </c>
      <c r="E155" s="134" t="s">
        <v>382</v>
      </c>
      <c r="F155" s="135"/>
      <c r="G155" s="232">
        <f>G156</f>
        <v>320</v>
      </c>
      <c r="H155" s="232">
        <f>H156</f>
        <v>27</v>
      </c>
    </row>
    <row r="156" spans="1:8" ht="45" x14ac:dyDescent="0.2">
      <c r="A156" s="131" t="s">
        <v>84</v>
      </c>
      <c r="B156" s="132">
        <v>650</v>
      </c>
      <c r="C156" s="133">
        <v>4</v>
      </c>
      <c r="D156" s="133">
        <v>1</v>
      </c>
      <c r="E156" s="134" t="s">
        <v>382</v>
      </c>
      <c r="F156" s="135">
        <v>100</v>
      </c>
      <c r="G156" s="232">
        <f>G157</f>
        <v>320</v>
      </c>
      <c r="H156" s="232">
        <f>H157</f>
        <v>27</v>
      </c>
    </row>
    <row r="157" spans="1:8" x14ac:dyDescent="0.2">
      <c r="A157" s="131" t="s">
        <v>86</v>
      </c>
      <c r="B157" s="132">
        <v>650</v>
      </c>
      <c r="C157" s="133">
        <v>4</v>
      </c>
      <c r="D157" s="133">
        <v>1</v>
      </c>
      <c r="E157" s="134" t="s">
        <v>382</v>
      </c>
      <c r="F157" s="135">
        <v>110</v>
      </c>
      <c r="G157" s="232">
        <f>G158+G159</f>
        <v>320</v>
      </c>
      <c r="H157" s="232">
        <f>H158+H159</f>
        <v>27</v>
      </c>
    </row>
    <row r="158" spans="1:8" x14ac:dyDescent="0.2">
      <c r="A158" s="131" t="s">
        <v>127</v>
      </c>
      <c r="B158" s="132">
        <v>650</v>
      </c>
      <c r="C158" s="133">
        <v>4</v>
      </c>
      <c r="D158" s="133">
        <v>1</v>
      </c>
      <c r="E158" s="134" t="s">
        <v>382</v>
      </c>
      <c r="F158" s="135">
        <v>111</v>
      </c>
      <c r="G158" s="232">
        <v>223.4</v>
      </c>
      <c r="H158" s="232">
        <v>17</v>
      </c>
    </row>
    <row r="159" spans="1:8" ht="33.75" x14ac:dyDescent="0.2">
      <c r="A159" s="131" t="s">
        <v>128</v>
      </c>
      <c r="B159" s="132">
        <v>650</v>
      </c>
      <c r="C159" s="133">
        <v>4</v>
      </c>
      <c r="D159" s="133">
        <v>1</v>
      </c>
      <c r="E159" s="134" t="s">
        <v>382</v>
      </c>
      <c r="F159" s="135">
        <v>119</v>
      </c>
      <c r="G159" s="232">
        <v>96.6</v>
      </c>
      <c r="H159" s="232">
        <v>10</v>
      </c>
    </row>
    <row r="160" spans="1:8" x14ac:dyDescent="0.2">
      <c r="A160" s="159" t="s">
        <v>188</v>
      </c>
      <c r="B160" s="156" t="s">
        <v>338</v>
      </c>
      <c r="C160" s="86">
        <v>4</v>
      </c>
      <c r="D160" s="86">
        <v>9</v>
      </c>
      <c r="E160" s="63"/>
      <c r="F160" s="87"/>
      <c r="G160" s="62">
        <f>G161</f>
        <v>2273.1</v>
      </c>
      <c r="H160" s="62">
        <f>H161</f>
        <v>2432.1999999999998</v>
      </c>
    </row>
    <row r="161" spans="1:8" ht="33.75" x14ac:dyDescent="0.2">
      <c r="A161" s="131" t="s">
        <v>438</v>
      </c>
      <c r="B161" s="132">
        <v>650</v>
      </c>
      <c r="C161" s="133">
        <v>4</v>
      </c>
      <c r="D161" s="133">
        <v>9</v>
      </c>
      <c r="E161" s="137">
        <v>8400000000</v>
      </c>
      <c r="F161" s="135"/>
      <c r="G161" s="136">
        <f t="shared" ref="G161:H166" si="17">G162</f>
        <v>2273.1</v>
      </c>
      <c r="H161" s="136">
        <f t="shared" si="17"/>
        <v>2432.1999999999998</v>
      </c>
    </row>
    <row r="162" spans="1:8" x14ac:dyDescent="0.2">
      <c r="A162" s="131" t="s">
        <v>185</v>
      </c>
      <c r="B162" s="132">
        <v>650</v>
      </c>
      <c r="C162" s="133">
        <v>4</v>
      </c>
      <c r="D162" s="133">
        <v>9</v>
      </c>
      <c r="E162" s="137">
        <v>8410000000</v>
      </c>
      <c r="F162" s="135"/>
      <c r="G162" s="136">
        <f t="shared" si="17"/>
        <v>2273.1</v>
      </c>
      <c r="H162" s="136">
        <f t="shared" si="17"/>
        <v>2432.1999999999998</v>
      </c>
    </row>
    <row r="163" spans="1:8" ht="22.5" x14ac:dyDescent="0.2">
      <c r="A163" s="131" t="s">
        <v>186</v>
      </c>
      <c r="B163" s="132">
        <v>650</v>
      </c>
      <c r="C163" s="133">
        <v>4</v>
      </c>
      <c r="D163" s="133">
        <v>9</v>
      </c>
      <c r="E163" s="137">
        <v>8410100000</v>
      </c>
      <c r="F163" s="135"/>
      <c r="G163" s="136">
        <f t="shared" si="17"/>
        <v>2273.1</v>
      </c>
      <c r="H163" s="136">
        <f t="shared" si="17"/>
        <v>2432.1999999999998</v>
      </c>
    </row>
    <row r="164" spans="1:8" ht="22.5" x14ac:dyDescent="0.2">
      <c r="A164" s="131" t="s">
        <v>116</v>
      </c>
      <c r="B164" s="132">
        <v>650</v>
      </c>
      <c r="C164" s="133">
        <v>4</v>
      </c>
      <c r="D164" s="133">
        <v>9</v>
      </c>
      <c r="E164" s="137">
        <v>8410199990</v>
      </c>
      <c r="F164" s="135"/>
      <c r="G164" s="136">
        <f t="shared" si="17"/>
        <v>2273.1</v>
      </c>
      <c r="H164" s="136">
        <f t="shared" si="17"/>
        <v>2432.1999999999998</v>
      </c>
    </row>
    <row r="165" spans="1:8" ht="22.5" x14ac:dyDescent="0.2">
      <c r="A165" s="131" t="s">
        <v>147</v>
      </c>
      <c r="B165" s="132">
        <v>650</v>
      </c>
      <c r="C165" s="133">
        <v>4</v>
      </c>
      <c r="D165" s="133">
        <v>9</v>
      </c>
      <c r="E165" s="137">
        <v>8410199990</v>
      </c>
      <c r="F165" s="135">
        <v>200</v>
      </c>
      <c r="G165" s="136">
        <f t="shared" si="17"/>
        <v>2273.1</v>
      </c>
      <c r="H165" s="136">
        <f t="shared" si="17"/>
        <v>2432.1999999999998</v>
      </c>
    </row>
    <row r="166" spans="1:8" ht="22.5" x14ac:dyDescent="0.2">
      <c r="A166" s="131" t="s">
        <v>82</v>
      </c>
      <c r="B166" s="132">
        <v>650</v>
      </c>
      <c r="C166" s="133">
        <v>4</v>
      </c>
      <c r="D166" s="133">
        <v>9</v>
      </c>
      <c r="E166" s="137">
        <v>8410199990</v>
      </c>
      <c r="F166" s="135">
        <v>240</v>
      </c>
      <c r="G166" s="136">
        <f t="shared" si="17"/>
        <v>2273.1</v>
      </c>
      <c r="H166" s="136">
        <f t="shared" si="17"/>
        <v>2432.1999999999998</v>
      </c>
    </row>
    <row r="167" spans="1:8" ht="22.5" x14ac:dyDescent="0.2">
      <c r="A167" s="131" t="s">
        <v>73</v>
      </c>
      <c r="B167" s="132">
        <v>650</v>
      </c>
      <c r="C167" s="133">
        <v>4</v>
      </c>
      <c r="D167" s="133">
        <v>9</v>
      </c>
      <c r="E167" s="137">
        <v>8410199990</v>
      </c>
      <c r="F167" s="135">
        <v>244</v>
      </c>
      <c r="G167" s="136">
        <v>2273.1</v>
      </c>
      <c r="H167" s="136">
        <v>2432.1999999999998</v>
      </c>
    </row>
    <row r="168" spans="1:8" x14ac:dyDescent="0.2">
      <c r="A168" s="75" t="s">
        <v>36</v>
      </c>
      <c r="B168" s="156">
        <v>650</v>
      </c>
      <c r="C168" s="86">
        <v>4</v>
      </c>
      <c r="D168" s="86">
        <v>10</v>
      </c>
      <c r="E168" s="63" t="s">
        <v>80</v>
      </c>
      <c r="F168" s="87" t="s">
        <v>80</v>
      </c>
      <c r="G168" s="62">
        <f t="shared" ref="G168:H173" si="18">G169</f>
        <v>426</v>
      </c>
      <c r="H168" s="62">
        <f t="shared" si="18"/>
        <v>400</v>
      </c>
    </row>
    <row r="169" spans="1:8" ht="33.75" x14ac:dyDescent="0.2">
      <c r="A169" s="139" t="s">
        <v>441</v>
      </c>
      <c r="B169" s="132">
        <v>650</v>
      </c>
      <c r="C169" s="133">
        <v>4</v>
      </c>
      <c r="D169" s="133">
        <v>10</v>
      </c>
      <c r="E169" s="134" t="s">
        <v>211</v>
      </c>
      <c r="F169" s="135" t="s">
        <v>80</v>
      </c>
      <c r="G169" s="136">
        <f t="shared" si="18"/>
        <v>426</v>
      </c>
      <c r="H169" s="136">
        <f t="shared" si="18"/>
        <v>400</v>
      </c>
    </row>
    <row r="170" spans="1:8" ht="22.5" x14ac:dyDescent="0.2">
      <c r="A170" s="139" t="s">
        <v>326</v>
      </c>
      <c r="B170" s="132">
        <v>650</v>
      </c>
      <c r="C170" s="133">
        <v>4</v>
      </c>
      <c r="D170" s="133">
        <v>10</v>
      </c>
      <c r="E170" s="134" t="s">
        <v>233</v>
      </c>
      <c r="F170" s="135" t="s">
        <v>80</v>
      </c>
      <c r="G170" s="136">
        <f t="shared" si="18"/>
        <v>426</v>
      </c>
      <c r="H170" s="136">
        <f t="shared" si="18"/>
        <v>400</v>
      </c>
    </row>
    <row r="171" spans="1:8" x14ac:dyDescent="0.2">
      <c r="A171" s="139" t="s">
        <v>76</v>
      </c>
      <c r="B171" s="132">
        <v>650</v>
      </c>
      <c r="C171" s="133">
        <v>4</v>
      </c>
      <c r="D171" s="133">
        <v>10</v>
      </c>
      <c r="E171" s="134" t="s">
        <v>234</v>
      </c>
      <c r="F171" s="135"/>
      <c r="G171" s="136">
        <f t="shared" si="18"/>
        <v>426</v>
      </c>
      <c r="H171" s="136">
        <f t="shared" si="18"/>
        <v>400</v>
      </c>
    </row>
    <row r="172" spans="1:8" ht="22.5" x14ac:dyDescent="0.2">
      <c r="A172" s="131" t="s">
        <v>147</v>
      </c>
      <c r="B172" s="132">
        <v>650</v>
      </c>
      <c r="C172" s="133">
        <v>4</v>
      </c>
      <c r="D172" s="133">
        <v>10</v>
      </c>
      <c r="E172" s="134" t="s">
        <v>234</v>
      </c>
      <c r="F172" s="135" t="s">
        <v>81</v>
      </c>
      <c r="G172" s="136">
        <f t="shared" si="18"/>
        <v>426</v>
      </c>
      <c r="H172" s="136">
        <f t="shared" si="18"/>
        <v>400</v>
      </c>
    </row>
    <row r="173" spans="1:8" ht="22.5" x14ac:dyDescent="0.2">
      <c r="A173" s="131" t="s">
        <v>82</v>
      </c>
      <c r="B173" s="132">
        <v>650</v>
      </c>
      <c r="C173" s="133">
        <v>4</v>
      </c>
      <c r="D173" s="133">
        <v>10</v>
      </c>
      <c r="E173" s="134" t="s">
        <v>234</v>
      </c>
      <c r="F173" s="135" t="s">
        <v>83</v>
      </c>
      <c r="G173" s="136">
        <f t="shared" si="18"/>
        <v>426</v>
      </c>
      <c r="H173" s="136">
        <f t="shared" si="18"/>
        <v>400</v>
      </c>
    </row>
    <row r="174" spans="1:8" ht="22.5" x14ac:dyDescent="0.2">
      <c r="A174" s="131" t="s">
        <v>73</v>
      </c>
      <c r="B174" s="132">
        <v>650</v>
      </c>
      <c r="C174" s="133">
        <v>4</v>
      </c>
      <c r="D174" s="133">
        <v>10</v>
      </c>
      <c r="E174" s="134" t="s">
        <v>234</v>
      </c>
      <c r="F174" s="135">
        <v>244</v>
      </c>
      <c r="G174" s="136">
        <v>426</v>
      </c>
      <c r="H174" s="136">
        <v>400</v>
      </c>
    </row>
    <row r="175" spans="1:8" x14ac:dyDescent="0.2">
      <c r="A175" s="159" t="s">
        <v>199</v>
      </c>
      <c r="B175" s="156">
        <v>650</v>
      </c>
      <c r="C175" s="86">
        <v>4</v>
      </c>
      <c r="D175" s="86">
        <v>12</v>
      </c>
      <c r="E175" s="63"/>
      <c r="F175" s="87"/>
      <c r="G175" s="62">
        <f t="shared" ref="G175:H179" si="19">G176</f>
        <v>0</v>
      </c>
      <c r="H175" s="62">
        <f t="shared" si="19"/>
        <v>0</v>
      </c>
    </row>
    <row r="176" spans="1:8" ht="33.75" x14ac:dyDescent="0.2">
      <c r="A176" s="139" t="s">
        <v>441</v>
      </c>
      <c r="B176" s="132">
        <v>650</v>
      </c>
      <c r="C176" s="133">
        <v>4</v>
      </c>
      <c r="D176" s="133">
        <v>12</v>
      </c>
      <c r="E176" s="134" t="s">
        <v>211</v>
      </c>
      <c r="F176" s="135"/>
      <c r="G176" s="136">
        <f t="shared" si="19"/>
        <v>0</v>
      </c>
      <c r="H176" s="136">
        <f t="shared" si="19"/>
        <v>0</v>
      </c>
    </row>
    <row r="177" spans="1:8" ht="33.75" x14ac:dyDescent="0.2">
      <c r="A177" s="139" t="s">
        <v>327</v>
      </c>
      <c r="B177" s="132">
        <v>650</v>
      </c>
      <c r="C177" s="133">
        <v>4</v>
      </c>
      <c r="D177" s="133">
        <v>12</v>
      </c>
      <c r="E177" s="134" t="s">
        <v>235</v>
      </c>
      <c r="F177" s="135"/>
      <c r="G177" s="136">
        <f t="shared" si="19"/>
        <v>0</v>
      </c>
      <c r="H177" s="136">
        <f t="shared" si="19"/>
        <v>0</v>
      </c>
    </row>
    <row r="178" spans="1:8" ht="45" x14ac:dyDescent="0.2">
      <c r="A178" s="131" t="s">
        <v>198</v>
      </c>
      <c r="B178" s="132">
        <v>650</v>
      </c>
      <c r="C178" s="133">
        <v>4</v>
      </c>
      <c r="D178" s="133">
        <v>12</v>
      </c>
      <c r="E178" s="149">
        <v>7700189020</v>
      </c>
      <c r="F178" s="135"/>
      <c r="G178" s="140">
        <f t="shared" si="19"/>
        <v>0</v>
      </c>
      <c r="H178" s="140">
        <f t="shared" si="19"/>
        <v>0</v>
      </c>
    </row>
    <row r="179" spans="1:8" x14ac:dyDescent="0.2">
      <c r="A179" s="131" t="s">
        <v>96</v>
      </c>
      <c r="B179" s="132">
        <v>650</v>
      </c>
      <c r="C179" s="133">
        <v>4</v>
      </c>
      <c r="D179" s="133">
        <v>12</v>
      </c>
      <c r="E179" s="149">
        <v>7700189020</v>
      </c>
      <c r="F179" s="135">
        <v>500</v>
      </c>
      <c r="G179" s="136">
        <f t="shared" si="19"/>
        <v>0</v>
      </c>
      <c r="H179" s="136">
        <f t="shared" si="19"/>
        <v>0</v>
      </c>
    </row>
    <row r="180" spans="1:8" x14ac:dyDescent="0.2">
      <c r="A180" s="131" t="s">
        <v>79</v>
      </c>
      <c r="B180" s="132">
        <v>650</v>
      </c>
      <c r="C180" s="133">
        <v>4</v>
      </c>
      <c r="D180" s="133">
        <v>12</v>
      </c>
      <c r="E180" s="149">
        <v>7700189020</v>
      </c>
      <c r="F180" s="135">
        <v>540</v>
      </c>
      <c r="G180" s="136">
        <v>0</v>
      </c>
      <c r="H180" s="136">
        <v>0</v>
      </c>
    </row>
    <row r="181" spans="1:8" x14ac:dyDescent="0.2">
      <c r="A181" s="80" t="s">
        <v>37</v>
      </c>
      <c r="B181" s="81">
        <v>650</v>
      </c>
      <c r="C181" s="82">
        <v>5</v>
      </c>
      <c r="D181" s="82">
        <v>0</v>
      </c>
      <c r="E181" s="83" t="s">
        <v>80</v>
      </c>
      <c r="F181" s="84" t="s">
        <v>80</v>
      </c>
      <c r="G181" s="157">
        <f>G182+G190+G205</f>
        <v>888.8</v>
      </c>
      <c r="H181" s="157">
        <f>H182+H190+H205</f>
        <v>894.59999999999991</v>
      </c>
    </row>
    <row r="182" spans="1:8" x14ac:dyDescent="0.2">
      <c r="A182" s="75" t="s">
        <v>77</v>
      </c>
      <c r="B182" s="156">
        <v>650</v>
      </c>
      <c r="C182" s="86">
        <v>5</v>
      </c>
      <c r="D182" s="86">
        <v>1</v>
      </c>
      <c r="E182" s="63" t="s">
        <v>80</v>
      </c>
      <c r="F182" s="87" t="s">
        <v>80</v>
      </c>
      <c r="G182" s="62">
        <f t="shared" ref="G182:H188" si="20">G183</f>
        <v>250.6</v>
      </c>
      <c r="H182" s="62">
        <f t="shared" si="20"/>
        <v>261.39999999999998</v>
      </c>
    </row>
    <row r="183" spans="1:8" ht="33.75" x14ac:dyDescent="0.2">
      <c r="A183" s="139" t="s">
        <v>435</v>
      </c>
      <c r="B183" s="132">
        <v>650</v>
      </c>
      <c r="C183" s="133">
        <v>5</v>
      </c>
      <c r="D183" s="133">
        <v>1</v>
      </c>
      <c r="E183" s="134" t="s">
        <v>236</v>
      </c>
      <c r="F183" s="135" t="s">
        <v>80</v>
      </c>
      <c r="G183" s="136">
        <f t="shared" si="20"/>
        <v>250.6</v>
      </c>
      <c r="H183" s="136">
        <f t="shared" si="20"/>
        <v>261.39999999999998</v>
      </c>
    </row>
    <row r="184" spans="1:8" ht="22.5" x14ac:dyDescent="0.2">
      <c r="A184" s="139" t="s">
        <v>237</v>
      </c>
      <c r="B184" s="132">
        <v>650</v>
      </c>
      <c r="C184" s="133">
        <v>5</v>
      </c>
      <c r="D184" s="133">
        <v>1</v>
      </c>
      <c r="E184" s="134" t="s">
        <v>238</v>
      </c>
      <c r="F184" s="135" t="s">
        <v>80</v>
      </c>
      <c r="G184" s="136">
        <f t="shared" si="20"/>
        <v>250.6</v>
      </c>
      <c r="H184" s="136">
        <f t="shared" si="20"/>
        <v>261.39999999999998</v>
      </c>
    </row>
    <row r="185" spans="1:8" ht="22.5" x14ac:dyDescent="0.2">
      <c r="A185" s="139" t="s">
        <v>121</v>
      </c>
      <c r="B185" s="132">
        <v>650</v>
      </c>
      <c r="C185" s="133">
        <v>5</v>
      </c>
      <c r="D185" s="133">
        <v>1</v>
      </c>
      <c r="E185" s="134" t="s">
        <v>239</v>
      </c>
      <c r="F185" s="135"/>
      <c r="G185" s="136">
        <f t="shared" si="20"/>
        <v>250.6</v>
      </c>
      <c r="H185" s="136">
        <f t="shared" si="20"/>
        <v>261.39999999999998</v>
      </c>
    </row>
    <row r="186" spans="1:8" ht="22.5" x14ac:dyDescent="0.2">
      <c r="A186" s="139" t="s">
        <v>116</v>
      </c>
      <c r="B186" s="132">
        <v>650</v>
      </c>
      <c r="C186" s="133">
        <v>5</v>
      </c>
      <c r="D186" s="133">
        <v>1</v>
      </c>
      <c r="E186" s="134" t="s">
        <v>262</v>
      </c>
      <c r="F186" s="135"/>
      <c r="G186" s="136">
        <f t="shared" si="20"/>
        <v>250.6</v>
      </c>
      <c r="H186" s="136">
        <f t="shared" si="20"/>
        <v>261.39999999999998</v>
      </c>
    </row>
    <row r="187" spans="1:8" ht="22.5" x14ac:dyDescent="0.2">
      <c r="A187" s="131" t="s">
        <v>147</v>
      </c>
      <c r="B187" s="132">
        <v>650</v>
      </c>
      <c r="C187" s="133">
        <v>5</v>
      </c>
      <c r="D187" s="133">
        <v>1</v>
      </c>
      <c r="E187" s="134" t="s">
        <v>262</v>
      </c>
      <c r="F187" s="135" t="s">
        <v>81</v>
      </c>
      <c r="G187" s="136">
        <f t="shared" si="20"/>
        <v>250.6</v>
      </c>
      <c r="H187" s="136">
        <f t="shared" si="20"/>
        <v>261.39999999999998</v>
      </c>
    </row>
    <row r="188" spans="1:8" ht="22.5" x14ac:dyDescent="0.2">
      <c r="A188" s="131" t="s">
        <v>82</v>
      </c>
      <c r="B188" s="132">
        <v>650</v>
      </c>
      <c r="C188" s="133">
        <v>5</v>
      </c>
      <c r="D188" s="133">
        <v>1</v>
      </c>
      <c r="E188" s="134" t="s">
        <v>262</v>
      </c>
      <c r="F188" s="135" t="s">
        <v>83</v>
      </c>
      <c r="G188" s="136">
        <f t="shared" si="20"/>
        <v>250.6</v>
      </c>
      <c r="H188" s="136">
        <f t="shared" si="20"/>
        <v>261.39999999999998</v>
      </c>
    </row>
    <row r="189" spans="1:8" ht="22.5" x14ac:dyDescent="0.2">
      <c r="A189" s="131" t="s">
        <v>73</v>
      </c>
      <c r="B189" s="132">
        <v>650</v>
      </c>
      <c r="C189" s="133">
        <v>5</v>
      </c>
      <c r="D189" s="133">
        <v>1</v>
      </c>
      <c r="E189" s="134" t="s">
        <v>262</v>
      </c>
      <c r="F189" s="135">
        <v>244</v>
      </c>
      <c r="G189" s="140">
        <v>250.6</v>
      </c>
      <c r="H189" s="140">
        <v>261.39999999999998</v>
      </c>
    </row>
    <row r="190" spans="1:8" x14ac:dyDescent="0.2">
      <c r="A190" s="75" t="s">
        <v>57</v>
      </c>
      <c r="B190" s="156">
        <v>650</v>
      </c>
      <c r="C190" s="86">
        <v>5</v>
      </c>
      <c r="D190" s="86">
        <v>2</v>
      </c>
      <c r="E190" s="63" t="s">
        <v>80</v>
      </c>
      <c r="F190" s="87" t="s">
        <v>80</v>
      </c>
      <c r="G190" s="62">
        <f t="shared" ref="G190:H192" si="21">G191</f>
        <v>44.2</v>
      </c>
      <c r="H190" s="62">
        <f t="shared" si="21"/>
        <v>44.2</v>
      </c>
    </row>
    <row r="191" spans="1:8" ht="33.75" x14ac:dyDescent="0.2">
      <c r="A191" s="139" t="s">
        <v>435</v>
      </c>
      <c r="B191" s="132">
        <v>650</v>
      </c>
      <c r="C191" s="133">
        <v>5</v>
      </c>
      <c r="D191" s="133">
        <v>2</v>
      </c>
      <c r="E191" s="134" t="s">
        <v>236</v>
      </c>
      <c r="F191" s="135" t="s">
        <v>80</v>
      </c>
      <c r="G191" s="136">
        <f t="shared" si="21"/>
        <v>44.2</v>
      </c>
      <c r="H191" s="136">
        <f t="shared" si="21"/>
        <v>44.2</v>
      </c>
    </row>
    <row r="192" spans="1:8" ht="22.5" x14ac:dyDescent="0.2">
      <c r="A192" s="139" t="s">
        <v>94</v>
      </c>
      <c r="B192" s="132">
        <v>650</v>
      </c>
      <c r="C192" s="133">
        <v>5</v>
      </c>
      <c r="D192" s="133">
        <v>2</v>
      </c>
      <c r="E192" s="134" t="s">
        <v>240</v>
      </c>
      <c r="F192" s="135" t="s">
        <v>80</v>
      </c>
      <c r="G192" s="136">
        <f t="shared" si="21"/>
        <v>44.2</v>
      </c>
      <c r="H192" s="136">
        <f t="shared" si="21"/>
        <v>44.2</v>
      </c>
    </row>
    <row r="193" spans="1:8" ht="22.5" x14ac:dyDescent="0.2">
      <c r="A193" s="139" t="s">
        <v>242</v>
      </c>
      <c r="B193" s="132">
        <v>650</v>
      </c>
      <c r="C193" s="133">
        <v>5</v>
      </c>
      <c r="D193" s="133">
        <v>2</v>
      </c>
      <c r="E193" s="134" t="s">
        <v>241</v>
      </c>
      <c r="F193" s="135" t="s">
        <v>80</v>
      </c>
      <c r="G193" s="136">
        <f>G194+G198+G201</f>
        <v>44.2</v>
      </c>
      <c r="H193" s="136">
        <f>H194+H198+H201</f>
        <v>44.2</v>
      </c>
    </row>
    <row r="194" spans="1:8" ht="56.25" x14ac:dyDescent="0.2">
      <c r="A194" s="139" t="s">
        <v>243</v>
      </c>
      <c r="B194" s="132">
        <v>650</v>
      </c>
      <c r="C194" s="133">
        <v>5</v>
      </c>
      <c r="D194" s="133">
        <v>2</v>
      </c>
      <c r="E194" s="134" t="s">
        <v>278</v>
      </c>
      <c r="F194" s="135"/>
      <c r="G194" s="140">
        <f t="shared" ref="G194:H196" si="22">G195</f>
        <v>0</v>
      </c>
      <c r="H194" s="140">
        <f t="shared" si="22"/>
        <v>0</v>
      </c>
    </row>
    <row r="195" spans="1:8" ht="22.5" x14ac:dyDescent="0.2">
      <c r="A195" s="131" t="s">
        <v>147</v>
      </c>
      <c r="B195" s="132">
        <v>650</v>
      </c>
      <c r="C195" s="133">
        <v>5</v>
      </c>
      <c r="D195" s="133">
        <v>2</v>
      </c>
      <c r="E195" s="134" t="s">
        <v>278</v>
      </c>
      <c r="F195" s="135" t="s">
        <v>81</v>
      </c>
      <c r="G195" s="140">
        <f t="shared" si="22"/>
        <v>0</v>
      </c>
      <c r="H195" s="140">
        <f t="shared" si="22"/>
        <v>0</v>
      </c>
    </row>
    <row r="196" spans="1:8" ht="22.5" x14ac:dyDescent="0.2">
      <c r="A196" s="131" t="s">
        <v>82</v>
      </c>
      <c r="B196" s="132">
        <v>650</v>
      </c>
      <c r="C196" s="133">
        <v>5</v>
      </c>
      <c r="D196" s="133">
        <v>2</v>
      </c>
      <c r="E196" s="134" t="s">
        <v>278</v>
      </c>
      <c r="F196" s="135" t="s">
        <v>83</v>
      </c>
      <c r="G196" s="140">
        <f t="shared" si="22"/>
        <v>0</v>
      </c>
      <c r="H196" s="140">
        <f t="shared" si="22"/>
        <v>0</v>
      </c>
    </row>
    <row r="197" spans="1:8" ht="22.5" x14ac:dyDescent="0.2">
      <c r="A197" s="131" t="s">
        <v>78</v>
      </c>
      <c r="B197" s="132">
        <v>650</v>
      </c>
      <c r="C197" s="133">
        <v>5</v>
      </c>
      <c r="D197" s="133">
        <v>2</v>
      </c>
      <c r="E197" s="134" t="s">
        <v>278</v>
      </c>
      <c r="F197" s="135">
        <v>243</v>
      </c>
      <c r="G197" s="140">
        <v>0</v>
      </c>
      <c r="H197" s="140">
        <v>0</v>
      </c>
    </row>
    <row r="198" spans="1:8" ht="22.5" x14ac:dyDescent="0.2">
      <c r="A198" s="131" t="s">
        <v>147</v>
      </c>
      <c r="B198" s="132">
        <v>650</v>
      </c>
      <c r="C198" s="133">
        <v>5</v>
      </c>
      <c r="D198" s="133">
        <v>2</v>
      </c>
      <c r="E198" s="134" t="s">
        <v>308</v>
      </c>
      <c r="F198" s="135">
        <v>200</v>
      </c>
      <c r="G198" s="140">
        <f>G199</f>
        <v>44.2</v>
      </c>
      <c r="H198" s="140">
        <f>H199</f>
        <v>44.2</v>
      </c>
    </row>
    <row r="199" spans="1:8" ht="22.5" x14ac:dyDescent="0.2">
      <c r="A199" s="131" t="s">
        <v>82</v>
      </c>
      <c r="B199" s="132">
        <v>650</v>
      </c>
      <c r="C199" s="133">
        <v>5</v>
      </c>
      <c r="D199" s="133">
        <v>2</v>
      </c>
      <c r="E199" s="134" t="s">
        <v>308</v>
      </c>
      <c r="F199" s="135">
        <v>240</v>
      </c>
      <c r="G199" s="140">
        <f>G200</f>
        <v>44.2</v>
      </c>
      <c r="H199" s="140">
        <f>H200</f>
        <v>44.2</v>
      </c>
    </row>
    <row r="200" spans="1:8" ht="22.5" x14ac:dyDescent="0.2">
      <c r="A200" s="131" t="s">
        <v>78</v>
      </c>
      <c r="B200" s="132">
        <v>650</v>
      </c>
      <c r="C200" s="133">
        <v>5</v>
      </c>
      <c r="D200" s="133">
        <v>2</v>
      </c>
      <c r="E200" s="134" t="s">
        <v>308</v>
      </c>
      <c r="F200" s="135">
        <v>244</v>
      </c>
      <c r="G200" s="233">
        <v>44.2</v>
      </c>
      <c r="H200" s="233">
        <v>44.2</v>
      </c>
    </row>
    <row r="201" spans="1:8" ht="56.25" x14ac:dyDescent="0.2">
      <c r="A201" s="131" t="s">
        <v>244</v>
      </c>
      <c r="B201" s="132">
        <v>650</v>
      </c>
      <c r="C201" s="133">
        <v>5</v>
      </c>
      <c r="D201" s="133">
        <v>2</v>
      </c>
      <c r="E201" s="134" t="s">
        <v>279</v>
      </c>
      <c r="F201" s="135"/>
      <c r="G201" s="140">
        <f t="shared" ref="G201:H203" si="23">G202</f>
        <v>0</v>
      </c>
      <c r="H201" s="140">
        <f t="shared" si="23"/>
        <v>0</v>
      </c>
    </row>
    <row r="202" spans="1:8" ht="22.5" x14ac:dyDescent="0.2">
      <c r="A202" s="131" t="s">
        <v>147</v>
      </c>
      <c r="B202" s="132">
        <v>650</v>
      </c>
      <c r="C202" s="133">
        <v>5</v>
      </c>
      <c r="D202" s="133">
        <v>2</v>
      </c>
      <c r="E202" s="134" t="s">
        <v>279</v>
      </c>
      <c r="F202" s="135">
        <v>200</v>
      </c>
      <c r="G202" s="140">
        <f t="shared" si="23"/>
        <v>0</v>
      </c>
      <c r="H202" s="140">
        <f t="shared" si="23"/>
        <v>0</v>
      </c>
    </row>
    <row r="203" spans="1:8" ht="22.5" x14ac:dyDescent="0.2">
      <c r="A203" s="131" t="s">
        <v>82</v>
      </c>
      <c r="B203" s="132">
        <v>650</v>
      </c>
      <c r="C203" s="133">
        <v>5</v>
      </c>
      <c r="D203" s="133">
        <v>2</v>
      </c>
      <c r="E203" s="134" t="s">
        <v>279</v>
      </c>
      <c r="F203" s="135">
        <v>240</v>
      </c>
      <c r="G203" s="140">
        <f t="shared" si="23"/>
        <v>0</v>
      </c>
      <c r="H203" s="140">
        <f t="shared" si="23"/>
        <v>0</v>
      </c>
    </row>
    <row r="204" spans="1:8" ht="22.5" x14ac:dyDescent="0.2">
      <c r="A204" s="131" t="s">
        <v>78</v>
      </c>
      <c r="B204" s="132">
        <v>650</v>
      </c>
      <c r="C204" s="133">
        <v>5</v>
      </c>
      <c r="D204" s="133">
        <v>2</v>
      </c>
      <c r="E204" s="134" t="s">
        <v>279</v>
      </c>
      <c r="F204" s="135">
        <v>243</v>
      </c>
      <c r="G204" s="233">
        <v>0</v>
      </c>
      <c r="H204" s="233">
        <v>0</v>
      </c>
    </row>
    <row r="205" spans="1:8" x14ac:dyDescent="0.2">
      <c r="A205" s="75" t="s">
        <v>38</v>
      </c>
      <c r="B205" s="156">
        <v>650</v>
      </c>
      <c r="C205" s="86">
        <v>5</v>
      </c>
      <c r="D205" s="86">
        <v>3</v>
      </c>
      <c r="E205" s="63" t="s">
        <v>80</v>
      </c>
      <c r="F205" s="87" t="s">
        <v>80</v>
      </c>
      <c r="G205" s="62">
        <f>G206+G226</f>
        <v>594</v>
      </c>
      <c r="H205" s="62">
        <f>H206+H226</f>
        <v>589</v>
      </c>
    </row>
    <row r="206" spans="1:8" ht="22.5" x14ac:dyDescent="0.2">
      <c r="A206" s="139" t="s">
        <v>445</v>
      </c>
      <c r="B206" s="132">
        <v>650</v>
      </c>
      <c r="C206" s="133">
        <v>5</v>
      </c>
      <c r="D206" s="133">
        <v>3</v>
      </c>
      <c r="E206" s="134" t="s">
        <v>245</v>
      </c>
      <c r="F206" s="135" t="s">
        <v>80</v>
      </c>
      <c r="G206" s="136">
        <f>G211+G207+G216+G221</f>
        <v>594</v>
      </c>
      <c r="H206" s="136">
        <f>H211+H207+H216+H221</f>
        <v>589</v>
      </c>
    </row>
    <row r="207" spans="1:8" ht="22.5" x14ac:dyDescent="0.2">
      <c r="A207" s="139" t="s">
        <v>373</v>
      </c>
      <c r="B207" s="132">
        <v>650</v>
      </c>
      <c r="C207" s="133">
        <v>5</v>
      </c>
      <c r="D207" s="133">
        <v>3</v>
      </c>
      <c r="E207" s="134" t="s">
        <v>372</v>
      </c>
      <c r="F207" s="135"/>
      <c r="G207" s="136">
        <f t="shared" ref="G207:H209" si="24">G208</f>
        <v>180</v>
      </c>
      <c r="H207" s="136">
        <f t="shared" si="24"/>
        <v>175</v>
      </c>
    </row>
    <row r="208" spans="1:8" ht="22.5" x14ac:dyDescent="0.2">
      <c r="A208" s="131" t="s">
        <v>147</v>
      </c>
      <c r="B208" s="132">
        <v>650</v>
      </c>
      <c r="C208" s="133">
        <v>5</v>
      </c>
      <c r="D208" s="133">
        <v>3</v>
      </c>
      <c r="E208" s="134" t="s">
        <v>371</v>
      </c>
      <c r="F208" s="135">
        <v>200</v>
      </c>
      <c r="G208" s="136">
        <f t="shared" si="24"/>
        <v>180</v>
      </c>
      <c r="H208" s="136">
        <f t="shared" si="24"/>
        <v>175</v>
      </c>
    </row>
    <row r="209" spans="1:8" ht="22.5" x14ac:dyDescent="0.2">
      <c r="A209" s="131" t="s">
        <v>82</v>
      </c>
      <c r="B209" s="132">
        <v>650</v>
      </c>
      <c r="C209" s="133">
        <v>5</v>
      </c>
      <c r="D209" s="133">
        <v>3</v>
      </c>
      <c r="E209" s="134" t="s">
        <v>371</v>
      </c>
      <c r="F209" s="135">
        <v>240</v>
      </c>
      <c r="G209" s="136">
        <f t="shared" si="24"/>
        <v>180</v>
      </c>
      <c r="H209" s="136">
        <f t="shared" si="24"/>
        <v>175</v>
      </c>
    </row>
    <row r="210" spans="1:8" ht="22.5" x14ac:dyDescent="0.2">
      <c r="A210" s="131" t="s">
        <v>73</v>
      </c>
      <c r="B210" s="132">
        <v>650</v>
      </c>
      <c r="C210" s="133">
        <v>5</v>
      </c>
      <c r="D210" s="133">
        <v>3</v>
      </c>
      <c r="E210" s="134" t="s">
        <v>371</v>
      </c>
      <c r="F210" s="135">
        <v>244</v>
      </c>
      <c r="G210" s="232">
        <v>180</v>
      </c>
      <c r="H210" s="232">
        <v>175</v>
      </c>
    </row>
    <row r="211" spans="1:8" ht="33.75" x14ac:dyDescent="0.2">
      <c r="A211" s="131" t="s">
        <v>151</v>
      </c>
      <c r="B211" s="132">
        <v>650</v>
      </c>
      <c r="C211" s="133">
        <v>5</v>
      </c>
      <c r="D211" s="133">
        <v>3</v>
      </c>
      <c r="E211" s="134" t="s">
        <v>246</v>
      </c>
      <c r="F211" s="135"/>
      <c r="G211" s="136">
        <f t="shared" ref="G211:H214" si="25">G212</f>
        <v>414</v>
      </c>
      <c r="H211" s="136">
        <f t="shared" si="25"/>
        <v>414</v>
      </c>
    </row>
    <row r="212" spans="1:8" ht="22.5" x14ac:dyDescent="0.2">
      <c r="A212" s="131" t="s">
        <v>116</v>
      </c>
      <c r="B212" s="132">
        <v>650</v>
      </c>
      <c r="C212" s="133">
        <v>5</v>
      </c>
      <c r="D212" s="133">
        <v>3</v>
      </c>
      <c r="E212" s="134" t="s">
        <v>387</v>
      </c>
      <c r="F212" s="135"/>
      <c r="G212" s="136">
        <f t="shared" si="25"/>
        <v>414</v>
      </c>
      <c r="H212" s="136">
        <f t="shared" si="25"/>
        <v>414</v>
      </c>
    </row>
    <row r="213" spans="1:8" ht="39.75" customHeight="1" x14ac:dyDescent="0.2">
      <c r="A213" s="131" t="s">
        <v>147</v>
      </c>
      <c r="B213" s="132">
        <v>650</v>
      </c>
      <c r="C213" s="133">
        <v>5</v>
      </c>
      <c r="D213" s="133">
        <v>3</v>
      </c>
      <c r="E213" s="134" t="s">
        <v>387</v>
      </c>
      <c r="F213" s="135" t="s">
        <v>81</v>
      </c>
      <c r="G213" s="136">
        <f t="shared" si="25"/>
        <v>414</v>
      </c>
      <c r="H213" s="136">
        <f t="shared" si="25"/>
        <v>414</v>
      </c>
    </row>
    <row r="214" spans="1:8" ht="22.5" x14ac:dyDescent="0.2">
      <c r="A214" s="131" t="s">
        <v>82</v>
      </c>
      <c r="B214" s="132">
        <v>650</v>
      </c>
      <c r="C214" s="133">
        <v>5</v>
      </c>
      <c r="D214" s="133">
        <v>3</v>
      </c>
      <c r="E214" s="134" t="s">
        <v>387</v>
      </c>
      <c r="F214" s="135" t="s">
        <v>83</v>
      </c>
      <c r="G214" s="136">
        <f t="shared" si="25"/>
        <v>414</v>
      </c>
      <c r="H214" s="136">
        <f t="shared" si="25"/>
        <v>414</v>
      </c>
    </row>
    <row r="215" spans="1:8" ht="22.5" x14ac:dyDescent="0.2">
      <c r="A215" s="131" t="s">
        <v>73</v>
      </c>
      <c r="B215" s="132">
        <v>650</v>
      </c>
      <c r="C215" s="133">
        <v>5</v>
      </c>
      <c r="D215" s="133">
        <v>3</v>
      </c>
      <c r="E215" s="134" t="s">
        <v>387</v>
      </c>
      <c r="F215" s="135">
        <v>244</v>
      </c>
      <c r="G215" s="232">
        <v>414</v>
      </c>
      <c r="H215" s="232">
        <v>414</v>
      </c>
    </row>
    <row r="216" spans="1:8" ht="33.75" x14ac:dyDescent="0.2">
      <c r="A216" s="131" t="s">
        <v>388</v>
      </c>
      <c r="B216" s="132">
        <v>650</v>
      </c>
      <c r="C216" s="133">
        <v>5</v>
      </c>
      <c r="D216" s="133">
        <v>3</v>
      </c>
      <c r="E216" s="134" t="s">
        <v>385</v>
      </c>
      <c r="F216" s="135"/>
      <c r="G216" s="136">
        <f t="shared" ref="G216:H219" si="26">G217</f>
        <v>0</v>
      </c>
      <c r="H216" s="136">
        <f t="shared" si="26"/>
        <v>0</v>
      </c>
    </row>
    <row r="217" spans="1:8" ht="22.5" x14ac:dyDescent="0.2">
      <c r="A217" s="131" t="s">
        <v>116</v>
      </c>
      <c r="B217" s="132">
        <v>650</v>
      </c>
      <c r="C217" s="133">
        <v>5</v>
      </c>
      <c r="D217" s="133">
        <v>3</v>
      </c>
      <c r="E217" s="134" t="s">
        <v>390</v>
      </c>
      <c r="F217" s="135"/>
      <c r="G217" s="136">
        <f t="shared" si="26"/>
        <v>0</v>
      </c>
      <c r="H217" s="136">
        <f t="shared" si="26"/>
        <v>0</v>
      </c>
    </row>
    <row r="218" spans="1:8" ht="22.5" x14ac:dyDescent="0.2">
      <c r="A218" s="131" t="s">
        <v>147</v>
      </c>
      <c r="B218" s="132">
        <v>650</v>
      </c>
      <c r="C218" s="133">
        <v>5</v>
      </c>
      <c r="D218" s="133">
        <v>3</v>
      </c>
      <c r="E218" s="134" t="s">
        <v>390</v>
      </c>
      <c r="F218" s="135" t="s">
        <v>81</v>
      </c>
      <c r="G218" s="136">
        <f t="shared" si="26"/>
        <v>0</v>
      </c>
      <c r="H218" s="136">
        <f t="shared" si="26"/>
        <v>0</v>
      </c>
    </row>
    <row r="219" spans="1:8" ht="22.5" x14ac:dyDescent="0.2">
      <c r="A219" s="131" t="s">
        <v>82</v>
      </c>
      <c r="B219" s="132">
        <v>650</v>
      </c>
      <c r="C219" s="133">
        <v>5</v>
      </c>
      <c r="D219" s="133">
        <v>3</v>
      </c>
      <c r="E219" s="134" t="s">
        <v>390</v>
      </c>
      <c r="F219" s="135" t="s">
        <v>83</v>
      </c>
      <c r="G219" s="136">
        <f t="shared" si="26"/>
        <v>0</v>
      </c>
      <c r="H219" s="136">
        <f t="shared" si="26"/>
        <v>0</v>
      </c>
    </row>
    <row r="220" spans="1:8" ht="22.5" x14ac:dyDescent="0.2">
      <c r="A220" s="131" t="s">
        <v>73</v>
      </c>
      <c r="B220" s="132">
        <v>650</v>
      </c>
      <c r="C220" s="133">
        <v>5</v>
      </c>
      <c r="D220" s="133">
        <v>3</v>
      </c>
      <c r="E220" s="134" t="s">
        <v>390</v>
      </c>
      <c r="F220" s="135">
        <v>244</v>
      </c>
      <c r="G220" s="232">
        <v>0</v>
      </c>
      <c r="H220" s="232">
        <v>0</v>
      </c>
    </row>
    <row r="221" spans="1:8" ht="22.5" x14ac:dyDescent="0.2">
      <c r="A221" s="131" t="s">
        <v>431</v>
      </c>
      <c r="B221" s="132">
        <v>650</v>
      </c>
      <c r="C221" s="133">
        <v>5</v>
      </c>
      <c r="D221" s="133">
        <v>3</v>
      </c>
      <c r="E221" s="134" t="s">
        <v>429</v>
      </c>
      <c r="F221" s="135"/>
      <c r="G221" s="232">
        <f t="shared" ref="G221:H224" si="27">G222</f>
        <v>0</v>
      </c>
      <c r="H221" s="232">
        <f t="shared" si="27"/>
        <v>0</v>
      </c>
    </row>
    <row r="222" spans="1:8" ht="22.5" x14ac:dyDescent="0.2">
      <c r="A222" s="131" t="s">
        <v>116</v>
      </c>
      <c r="B222" s="132">
        <v>650</v>
      </c>
      <c r="C222" s="133">
        <v>5</v>
      </c>
      <c r="D222" s="133">
        <v>3</v>
      </c>
      <c r="E222" s="134" t="s">
        <v>430</v>
      </c>
      <c r="F222" s="135"/>
      <c r="G222" s="232">
        <f t="shared" si="27"/>
        <v>0</v>
      </c>
      <c r="H222" s="232">
        <f t="shared" si="27"/>
        <v>0</v>
      </c>
    </row>
    <row r="223" spans="1:8" ht="22.5" x14ac:dyDescent="0.2">
      <c r="A223" s="131" t="s">
        <v>147</v>
      </c>
      <c r="B223" s="132">
        <v>650</v>
      </c>
      <c r="C223" s="133">
        <v>5</v>
      </c>
      <c r="D223" s="133">
        <v>3</v>
      </c>
      <c r="E223" s="134" t="s">
        <v>430</v>
      </c>
      <c r="F223" s="135">
        <v>200</v>
      </c>
      <c r="G223" s="232">
        <f t="shared" si="27"/>
        <v>0</v>
      </c>
      <c r="H223" s="232">
        <f t="shared" si="27"/>
        <v>0</v>
      </c>
    </row>
    <row r="224" spans="1:8" ht="22.5" x14ac:dyDescent="0.2">
      <c r="A224" s="131" t="s">
        <v>82</v>
      </c>
      <c r="B224" s="132">
        <v>650</v>
      </c>
      <c r="C224" s="133">
        <v>5</v>
      </c>
      <c r="D224" s="133">
        <v>3</v>
      </c>
      <c r="E224" s="134" t="s">
        <v>430</v>
      </c>
      <c r="F224" s="135">
        <v>240</v>
      </c>
      <c r="G224" s="232">
        <f t="shared" si="27"/>
        <v>0</v>
      </c>
      <c r="H224" s="232">
        <f t="shared" si="27"/>
        <v>0</v>
      </c>
    </row>
    <row r="225" spans="1:8" ht="22.5" x14ac:dyDescent="0.2">
      <c r="A225" s="131" t="s">
        <v>73</v>
      </c>
      <c r="B225" s="132">
        <v>650</v>
      </c>
      <c r="C225" s="133">
        <v>5</v>
      </c>
      <c r="D225" s="133">
        <v>3</v>
      </c>
      <c r="E225" s="134" t="s">
        <v>430</v>
      </c>
      <c r="F225" s="135">
        <v>244</v>
      </c>
      <c r="G225" s="232">
        <v>0</v>
      </c>
      <c r="H225" s="232">
        <v>0</v>
      </c>
    </row>
    <row r="226" spans="1:8" ht="22.5" x14ac:dyDescent="0.2">
      <c r="A226" s="131" t="s">
        <v>440</v>
      </c>
      <c r="B226" s="132">
        <v>650</v>
      </c>
      <c r="C226" s="133">
        <v>5</v>
      </c>
      <c r="D226" s="133">
        <v>3</v>
      </c>
      <c r="E226" s="134" t="s">
        <v>377</v>
      </c>
      <c r="F226" s="135"/>
      <c r="G226" s="136">
        <f>G227</f>
        <v>0</v>
      </c>
      <c r="H226" s="136">
        <f>H227</f>
        <v>0</v>
      </c>
    </row>
    <row r="227" spans="1:8" x14ac:dyDescent="0.2">
      <c r="A227" s="131" t="s">
        <v>384</v>
      </c>
      <c r="B227" s="132">
        <v>650</v>
      </c>
      <c r="C227" s="133">
        <v>5</v>
      </c>
      <c r="D227" s="133">
        <v>3</v>
      </c>
      <c r="E227" s="134" t="s">
        <v>383</v>
      </c>
      <c r="F227" s="135"/>
      <c r="G227" s="136">
        <f>G228</f>
        <v>0</v>
      </c>
      <c r="H227" s="136">
        <f>H228</f>
        <v>0</v>
      </c>
    </row>
    <row r="228" spans="1:8" ht="33.75" x14ac:dyDescent="0.2">
      <c r="A228" s="131" t="s">
        <v>378</v>
      </c>
      <c r="B228" s="132">
        <v>650</v>
      </c>
      <c r="C228" s="133">
        <v>5</v>
      </c>
      <c r="D228" s="133">
        <v>3</v>
      </c>
      <c r="E228" s="134" t="s">
        <v>379</v>
      </c>
      <c r="F228" s="135"/>
      <c r="G228" s="136">
        <f>G229+G234</f>
        <v>0</v>
      </c>
      <c r="H228" s="136">
        <f>H229+H234</f>
        <v>0</v>
      </c>
    </row>
    <row r="229" spans="1:8" ht="22.5" x14ac:dyDescent="0.2">
      <c r="A229" s="131" t="s">
        <v>374</v>
      </c>
      <c r="B229" s="132">
        <v>650</v>
      </c>
      <c r="C229" s="133">
        <v>5</v>
      </c>
      <c r="D229" s="133">
        <v>3</v>
      </c>
      <c r="E229" s="134" t="s">
        <v>380</v>
      </c>
      <c r="F229" s="135"/>
      <c r="G229" s="136">
        <f>G230</f>
        <v>0</v>
      </c>
      <c r="H229" s="136">
        <f>H230</f>
        <v>0</v>
      </c>
    </row>
    <row r="230" spans="1:8" ht="45" x14ac:dyDescent="0.2">
      <c r="A230" s="131" t="s">
        <v>84</v>
      </c>
      <c r="B230" s="132">
        <v>650</v>
      </c>
      <c r="C230" s="133">
        <v>5</v>
      </c>
      <c r="D230" s="133">
        <v>3</v>
      </c>
      <c r="E230" s="134" t="s">
        <v>380</v>
      </c>
      <c r="F230" s="135">
        <v>100</v>
      </c>
      <c r="G230" s="136">
        <f>G231</f>
        <v>0</v>
      </c>
      <c r="H230" s="136">
        <f>H231</f>
        <v>0</v>
      </c>
    </row>
    <row r="231" spans="1:8" x14ac:dyDescent="0.2">
      <c r="A231" s="131" t="s">
        <v>86</v>
      </c>
      <c r="B231" s="132">
        <v>650</v>
      </c>
      <c r="C231" s="133">
        <v>5</v>
      </c>
      <c r="D231" s="133">
        <v>3</v>
      </c>
      <c r="E231" s="134" t="s">
        <v>380</v>
      </c>
      <c r="F231" s="135">
        <v>110</v>
      </c>
      <c r="G231" s="136">
        <f>G232+G233</f>
        <v>0</v>
      </c>
      <c r="H231" s="136">
        <f>H232+H233</f>
        <v>0</v>
      </c>
    </row>
    <row r="232" spans="1:8" x14ac:dyDescent="0.2">
      <c r="A232" s="131" t="s">
        <v>127</v>
      </c>
      <c r="B232" s="132">
        <v>650</v>
      </c>
      <c r="C232" s="133">
        <v>5</v>
      </c>
      <c r="D232" s="133">
        <v>3</v>
      </c>
      <c r="E232" s="134" t="s">
        <v>380</v>
      </c>
      <c r="F232" s="135">
        <v>111</v>
      </c>
      <c r="G232" s="232">
        <v>0</v>
      </c>
      <c r="H232" s="232">
        <v>0</v>
      </c>
    </row>
    <row r="233" spans="1:8" ht="33.75" x14ac:dyDescent="0.2">
      <c r="A233" s="131" t="s">
        <v>128</v>
      </c>
      <c r="B233" s="132">
        <v>650</v>
      </c>
      <c r="C233" s="133">
        <v>5</v>
      </c>
      <c r="D233" s="133">
        <v>3</v>
      </c>
      <c r="E233" s="134" t="s">
        <v>380</v>
      </c>
      <c r="F233" s="135">
        <v>119</v>
      </c>
      <c r="G233" s="232">
        <v>0</v>
      </c>
      <c r="H233" s="232">
        <v>0</v>
      </c>
    </row>
    <row r="234" spans="1:8" ht="22.5" x14ac:dyDescent="0.2">
      <c r="A234" s="131" t="s">
        <v>381</v>
      </c>
      <c r="B234" s="132">
        <v>650</v>
      </c>
      <c r="C234" s="133">
        <v>5</v>
      </c>
      <c r="D234" s="133">
        <v>3</v>
      </c>
      <c r="E234" s="134" t="s">
        <v>382</v>
      </c>
      <c r="F234" s="135"/>
      <c r="G234" s="136">
        <f>G235</f>
        <v>0</v>
      </c>
      <c r="H234" s="136">
        <f>H235</f>
        <v>0</v>
      </c>
    </row>
    <row r="235" spans="1:8" ht="45" x14ac:dyDescent="0.2">
      <c r="A235" s="131" t="s">
        <v>84</v>
      </c>
      <c r="B235" s="132">
        <v>650</v>
      </c>
      <c r="C235" s="133">
        <v>5</v>
      </c>
      <c r="D235" s="133">
        <v>3</v>
      </c>
      <c r="E235" s="134" t="s">
        <v>382</v>
      </c>
      <c r="F235" s="135">
        <v>100</v>
      </c>
      <c r="G235" s="136">
        <f>G236</f>
        <v>0</v>
      </c>
      <c r="H235" s="136">
        <f>H236</f>
        <v>0</v>
      </c>
    </row>
    <row r="236" spans="1:8" x14ac:dyDescent="0.2">
      <c r="A236" s="131" t="s">
        <v>86</v>
      </c>
      <c r="B236" s="132">
        <v>650</v>
      </c>
      <c r="C236" s="133">
        <v>5</v>
      </c>
      <c r="D236" s="133">
        <v>3</v>
      </c>
      <c r="E236" s="134" t="s">
        <v>382</v>
      </c>
      <c r="F236" s="135">
        <v>110</v>
      </c>
      <c r="G236" s="136">
        <f>G237+G238</f>
        <v>0</v>
      </c>
      <c r="H236" s="136">
        <f>H237+H238</f>
        <v>0</v>
      </c>
    </row>
    <row r="237" spans="1:8" x14ac:dyDescent="0.2">
      <c r="A237" s="131" t="s">
        <v>127</v>
      </c>
      <c r="B237" s="132">
        <v>650</v>
      </c>
      <c r="C237" s="133">
        <v>5</v>
      </c>
      <c r="D237" s="133">
        <v>3</v>
      </c>
      <c r="E237" s="134" t="s">
        <v>382</v>
      </c>
      <c r="F237" s="135">
        <v>111</v>
      </c>
      <c r="G237" s="232">
        <v>0</v>
      </c>
      <c r="H237" s="232">
        <v>0</v>
      </c>
    </row>
    <row r="238" spans="1:8" ht="33.75" x14ac:dyDescent="0.2">
      <c r="A238" s="131" t="s">
        <v>128</v>
      </c>
      <c r="B238" s="132">
        <v>650</v>
      </c>
      <c r="C238" s="133">
        <v>5</v>
      </c>
      <c r="D238" s="133">
        <v>3</v>
      </c>
      <c r="E238" s="134" t="s">
        <v>382</v>
      </c>
      <c r="F238" s="135">
        <v>119</v>
      </c>
      <c r="G238" s="232">
        <v>0</v>
      </c>
      <c r="H238" s="232">
        <v>0</v>
      </c>
    </row>
    <row r="239" spans="1:8" x14ac:dyDescent="0.2">
      <c r="A239" s="178" t="s">
        <v>309</v>
      </c>
      <c r="B239" s="81">
        <v>650</v>
      </c>
      <c r="C239" s="82">
        <v>6</v>
      </c>
      <c r="D239" s="82"/>
      <c r="E239" s="83"/>
      <c r="F239" s="84"/>
      <c r="G239" s="85">
        <f t="shared" ref="G239:H245" si="28">G240</f>
        <v>0</v>
      </c>
      <c r="H239" s="85">
        <f t="shared" si="28"/>
        <v>0</v>
      </c>
    </row>
    <row r="240" spans="1:8" x14ac:dyDescent="0.2">
      <c r="A240" s="159" t="s">
        <v>310</v>
      </c>
      <c r="B240" s="156">
        <v>650</v>
      </c>
      <c r="C240" s="86">
        <v>6</v>
      </c>
      <c r="D240" s="86">
        <v>5</v>
      </c>
      <c r="E240" s="63"/>
      <c r="F240" s="87"/>
      <c r="G240" s="62">
        <f t="shared" si="28"/>
        <v>0</v>
      </c>
      <c r="H240" s="62">
        <f t="shared" si="28"/>
        <v>0</v>
      </c>
    </row>
    <row r="241" spans="1:8" ht="22.5" x14ac:dyDescent="0.2">
      <c r="A241" s="138" t="s">
        <v>439</v>
      </c>
      <c r="B241" s="132">
        <v>650</v>
      </c>
      <c r="C241" s="133">
        <v>6</v>
      </c>
      <c r="D241" s="133">
        <v>5</v>
      </c>
      <c r="E241" s="134" t="s">
        <v>302</v>
      </c>
      <c r="F241" s="135"/>
      <c r="G241" s="136">
        <f t="shared" si="28"/>
        <v>0</v>
      </c>
      <c r="H241" s="136">
        <f t="shared" si="28"/>
        <v>0</v>
      </c>
    </row>
    <row r="242" spans="1:8" ht="22.5" x14ac:dyDescent="0.2">
      <c r="A242" s="138" t="s">
        <v>342</v>
      </c>
      <c r="B242" s="132" t="s">
        <v>338</v>
      </c>
      <c r="C242" s="133">
        <v>6</v>
      </c>
      <c r="D242" s="133">
        <v>5</v>
      </c>
      <c r="E242" s="134" t="s">
        <v>343</v>
      </c>
      <c r="F242" s="135"/>
      <c r="G242" s="136">
        <f t="shared" si="28"/>
        <v>0</v>
      </c>
      <c r="H242" s="136">
        <f t="shared" si="28"/>
        <v>0</v>
      </c>
    </row>
    <row r="243" spans="1:8" ht="45" x14ac:dyDescent="0.2">
      <c r="A243" s="138" t="s">
        <v>341</v>
      </c>
      <c r="B243" s="132">
        <v>650</v>
      </c>
      <c r="C243" s="133">
        <v>6</v>
      </c>
      <c r="D243" s="133">
        <v>5</v>
      </c>
      <c r="E243" s="134" t="s">
        <v>304</v>
      </c>
      <c r="F243" s="135"/>
      <c r="G243" s="136">
        <f t="shared" si="28"/>
        <v>0</v>
      </c>
      <c r="H243" s="136">
        <f t="shared" si="28"/>
        <v>0</v>
      </c>
    </row>
    <row r="244" spans="1:8" ht="22.5" x14ac:dyDescent="0.2">
      <c r="A244" s="131" t="s">
        <v>147</v>
      </c>
      <c r="B244" s="132">
        <v>650</v>
      </c>
      <c r="C244" s="133">
        <v>6</v>
      </c>
      <c r="D244" s="133">
        <v>5</v>
      </c>
      <c r="E244" s="134" t="s">
        <v>304</v>
      </c>
      <c r="F244" s="135">
        <v>200</v>
      </c>
      <c r="G244" s="136">
        <f t="shared" si="28"/>
        <v>0</v>
      </c>
      <c r="H244" s="136">
        <f t="shared" si="28"/>
        <v>0</v>
      </c>
    </row>
    <row r="245" spans="1:8" ht="22.5" x14ac:dyDescent="0.2">
      <c r="A245" s="131" t="s">
        <v>82</v>
      </c>
      <c r="B245" s="132">
        <v>650</v>
      </c>
      <c r="C245" s="133">
        <v>6</v>
      </c>
      <c r="D245" s="133">
        <v>5</v>
      </c>
      <c r="E245" s="134" t="s">
        <v>304</v>
      </c>
      <c r="F245" s="135">
        <v>240</v>
      </c>
      <c r="G245" s="136">
        <f t="shared" si="28"/>
        <v>0</v>
      </c>
      <c r="H245" s="136">
        <f t="shared" si="28"/>
        <v>0</v>
      </c>
    </row>
    <row r="246" spans="1:8" ht="22.5" x14ac:dyDescent="0.2">
      <c r="A246" s="131" t="s">
        <v>73</v>
      </c>
      <c r="B246" s="132">
        <v>650</v>
      </c>
      <c r="C246" s="133">
        <v>6</v>
      </c>
      <c r="D246" s="133">
        <v>5</v>
      </c>
      <c r="E246" s="134" t="s">
        <v>304</v>
      </c>
      <c r="F246" s="135">
        <v>244</v>
      </c>
      <c r="G246" s="232">
        <v>0</v>
      </c>
      <c r="H246" s="232">
        <v>0</v>
      </c>
    </row>
    <row r="247" spans="1:8" x14ac:dyDescent="0.2">
      <c r="A247" s="80" t="s">
        <v>69</v>
      </c>
      <c r="B247" s="81">
        <v>650</v>
      </c>
      <c r="C247" s="82">
        <v>8</v>
      </c>
      <c r="D247" s="82">
        <v>0</v>
      </c>
      <c r="E247" s="83" t="s">
        <v>80</v>
      </c>
      <c r="F247" s="84"/>
      <c r="G247" s="85">
        <f>G248</f>
        <v>1673.6</v>
      </c>
      <c r="H247" s="85">
        <f>H248</f>
        <v>1635.8</v>
      </c>
    </row>
    <row r="248" spans="1:8" x14ac:dyDescent="0.2">
      <c r="A248" s="75" t="s">
        <v>39</v>
      </c>
      <c r="B248" s="156">
        <v>650</v>
      </c>
      <c r="C248" s="86">
        <v>8</v>
      </c>
      <c r="D248" s="86">
        <v>1</v>
      </c>
      <c r="E248" s="63" t="s">
        <v>80</v>
      </c>
      <c r="F248" s="87"/>
      <c r="G248" s="62">
        <f>G249</f>
        <v>1673.6</v>
      </c>
      <c r="H248" s="62">
        <f>H249</f>
        <v>1635.8</v>
      </c>
    </row>
    <row r="249" spans="1:8" ht="33.75" x14ac:dyDescent="0.2">
      <c r="A249" s="139" t="s">
        <v>444</v>
      </c>
      <c r="B249" s="132">
        <v>650</v>
      </c>
      <c r="C249" s="133">
        <v>8</v>
      </c>
      <c r="D249" s="133">
        <v>1</v>
      </c>
      <c r="E249" s="134" t="s">
        <v>247</v>
      </c>
      <c r="F249" s="135"/>
      <c r="G249" s="136">
        <f>G250+G269</f>
        <v>1673.6</v>
      </c>
      <c r="H249" s="136">
        <f>H250+H269</f>
        <v>1635.8</v>
      </c>
    </row>
    <row r="250" spans="1:8" ht="22.5" x14ac:dyDescent="0.2">
      <c r="A250" s="139" t="s">
        <v>249</v>
      </c>
      <c r="B250" s="132">
        <v>650</v>
      </c>
      <c r="C250" s="133">
        <v>8</v>
      </c>
      <c r="D250" s="133">
        <v>1</v>
      </c>
      <c r="E250" s="134" t="s">
        <v>248</v>
      </c>
      <c r="F250" s="135" t="s">
        <v>80</v>
      </c>
      <c r="G250" s="136">
        <f>G251</f>
        <v>1623.6</v>
      </c>
      <c r="H250" s="136">
        <f>H251</f>
        <v>1585.8</v>
      </c>
    </row>
    <row r="251" spans="1:8" x14ac:dyDescent="0.2">
      <c r="A251" s="139" t="s">
        <v>119</v>
      </c>
      <c r="B251" s="132">
        <v>650</v>
      </c>
      <c r="C251" s="133">
        <v>8</v>
      </c>
      <c r="D251" s="133">
        <v>1</v>
      </c>
      <c r="E251" s="134" t="s">
        <v>250</v>
      </c>
      <c r="F251" s="135"/>
      <c r="G251" s="136">
        <f>G252+G261+G265</f>
        <v>1623.6</v>
      </c>
      <c r="H251" s="136">
        <f>H252+H261+H265</f>
        <v>1585.8</v>
      </c>
    </row>
    <row r="252" spans="1:8" ht="30" customHeight="1" x14ac:dyDescent="0.2">
      <c r="A252" s="139" t="s">
        <v>252</v>
      </c>
      <c r="B252" s="132">
        <v>650</v>
      </c>
      <c r="C252" s="133">
        <v>8</v>
      </c>
      <c r="D252" s="133">
        <v>1</v>
      </c>
      <c r="E252" s="134" t="s">
        <v>251</v>
      </c>
      <c r="F252" s="135" t="s">
        <v>80</v>
      </c>
      <c r="G252" s="136">
        <f>G253+G258</f>
        <v>1623.6</v>
      </c>
      <c r="H252" s="136">
        <f>H253+H258</f>
        <v>1585.8</v>
      </c>
    </row>
    <row r="253" spans="1:8" ht="26.25" customHeight="1" x14ac:dyDescent="0.2">
      <c r="A253" s="131" t="s">
        <v>84</v>
      </c>
      <c r="B253" s="132">
        <v>650</v>
      </c>
      <c r="C253" s="133">
        <v>8</v>
      </c>
      <c r="D253" s="133">
        <v>1</v>
      </c>
      <c r="E253" s="134" t="s">
        <v>251</v>
      </c>
      <c r="F253" s="135" t="s">
        <v>85</v>
      </c>
      <c r="G253" s="140">
        <f>G254</f>
        <v>1328</v>
      </c>
      <c r="H253" s="140">
        <f>H254</f>
        <v>1288</v>
      </c>
    </row>
    <row r="254" spans="1:8" x14ac:dyDescent="0.2">
      <c r="A254" s="131" t="s">
        <v>86</v>
      </c>
      <c r="B254" s="132">
        <v>650</v>
      </c>
      <c r="C254" s="133">
        <v>8</v>
      </c>
      <c r="D254" s="133">
        <v>1</v>
      </c>
      <c r="E254" s="134" t="s">
        <v>251</v>
      </c>
      <c r="F254" s="135" t="s">
        <v>87</v>
      </c>
      <c r="G254" s="140">
        <f>G255+G257+G256</f>
        <v>1328</v>
      </c>
      <c r="H254" s="140">
        <f>H255+H257+H256</f>
        <v>1288</v>
      </c>
    </row>
    <row r="255" spans="1:8" x14ac:dyDescent="0.2">
      <c r="A255" s="131" t="s">
        <v>127</v>
      </c>
      <c r="B255" s="132">
        <v>650</v>
      </c>
      <c r="C255" s="133">
        <v>8</v>
      </c>
      <c r="D255" s="133">
        <v>1</v>
      </c>
      <c r="E255" s="134" t="s">
        <v>251</v>
      </c>
      <c r="F255" s="135">
        <v>111</v>
      </c>
      <c r="G255" s="232">
        <v>992</v>
      </c>
      <c r="H255" s="232">
        <v>992</v>
      </c>
    </row>
    <row r="256" spans="1:8" ht="22.5" x14ac:dyDescent="0.2">
      <c r="A256" s="131" t="s">
        <v>75</v>
      </c>
      <c r="B256" s="132">
        <v>650</v>
      </c>
      <c r="C256" s="133">
        <v>8</v>
      </c>
      <c r="D256" s="133">
        <v>1</v>
      </c>
      <c r="E256" s="134" t="s">
        <v>251</v>
      </c>
      <c r="F256" s="135">
        <v>112</v>
      </c>
      <c r="G256" s="232">
        <v>40</v>
      </c>
      <c r="H256" s="232">
        <v>0</v>
      </c>
    </row>
    <row r="257" spans="1:8" ht="33.75" x14ac:dyDescent="0.2">
      <c r="A257" s="131" t="s">
        <v>128</v>
      </c>
      <c r="B257" s="132">
        <v>650</v>
      </c>
      <c r="C257" s="133">
        <v>8</v>
      </c>
      <c r="D257" s="133">
        <v>1</v>
      </c>
      <c r="E257" s="134" t="s">
        <v>251</v>
      </c>
      <c r="F257" s="135">
        <v>119</v>
      </c>
      <c r="G257" s="232">
        <v>296</v>
      </c>
      <c r="H257" s="232">
        <f>G257</f>
        <v>296</v>
      </c>
    </row>
    <row r="258" spans="1:8" ht="22.5" x14ac:dyDescent="0.2">
      <c r="A258" s="131" t="s">
        <v>147</v>
      </c>
      <c r="B258" s="132">
        <v>650</v>
      </c>
      <c r="C258" s="133">
        <v>8</v>
      </c>
      <c r="D258" s="133">
        <v>1</v>
      </c>
      <c r="E258" s="134" t="s">
        <v>251</v>
      </c>
      <c r="F258" s="135" t="s">
        <v>81</v>
      </c>
      <c r="G258" s="136">
        <f>G259</f>
        <v>295.60000000000002</v>
      </c>
      <c r="H258" s="136">
        <f>H259</f>
        <v>297.8</v>
      </c>
    </row>
    <row r="259" spans="1:8" ht="22.5" x14ac:dyDescent="0.2">
      <c r="A259" s="131" t="s">
        <v>82</v>
      </c>
      <c r="B259" s="132">
        <v>650</v>
      </c>
      <c r="C259" s="133">
        <v>8</v>
      </c>
      <c r="D259" s="133">
        <v>1</v>
      </c>
      <c r="E259" s="134" t="s">
        <v>251</v>
      </c>
      <c r="F259" s="135" t="s">
        <v>83</v>
      </c>
      <c r="G259" s="136">
        <f>G260</f>
        <v>295.60000000000002</v>
      </c>
      <c r="H259" s="136">
        <f>H260</f>
        <v>297.8</v>
      </c>
    </row>
    <row r="260" spans="1:8" ht="22.5" x14ac:dyDescent="0.2">
      <c r="A260" s="131" t="s">
        <v>73</v>
      </c>
      <c r="B260" s="132" t="s">
        <v>338</v>
      </c>
      <c r="C260" s="133">
        <v>8</v>
      </c>
      <c r="D260" s="133">
        <v>1</v>
      </c>
      <c r="E260" s="134" t="s">
        <v>251</v>
      </c>
      <c r="F260" s="218">
        <v>244</v>
      </c>
      <c r="G260" s="233">
        <v>295.60000000000002</v>
      </c>
      <c r="H260" s="140">
        <v>297.8</v>
      </c>
    </row>
    <row r="261" spans="1:8" ht="22.5" x14ac:dyDescent="0.2">
      <c r="A261" s="131" t="s">
        <v>311</v>
      </c>
      <c r="B261" s="132">
        <v>650</v>
      </c>
      <c r="C261" s="133">
        <v>8</v>
      </c>
      <c r="D261" s="133">
        <v>1</v>
      </c>
      <c r="E261" s="168" t="s">
        <v>312</v>
      </c>
      <c r="F261" s="135"/>
      <c r="G261" s="140">
        <f t="shared" ref="G261:H263" si="29">G262</f>
        <v>0</v>
      </c>
      <c r="H261" s="140">
        <f t="shared" si="29"/>
        <v>0</v>
      </c>
    </row>
    <row r="262" spans="1:8" ht="22.5" x14ac:dyDescent="0.2">
      <c r="A262" s="131" t="s">
        <v>147</v>
      </c>
      <c r="B262" s="132">
        <v>650</v>
      </c>
      <c r="C262" s="133">
        <v>8</v>
      </c>
      <c r="D262" s="133">
        <v>1</v>
      </c>
      <c r="E262" s="168" t="s">
        <v>312</v>
      </c>
      <c r="F262" s="135">
        <v>200</v>
      </c>
      <c r="G262" s="140">
        <f t="shared" si="29"/>
        <v>0</v>
      </c>
      <c r="H262" s="140">
        <f t="shared" si="29"/>
        <v>0</v>
      </c>
    </row>
    <row r="263" spans="1:8" ht="22.5" x14ac:dyDescent="0.2">
      <c r="A263" s="131" t="s">
        <v>82</v>
      </c>
      <c r="B263" s="132">
        <v>650</v>
      </c>
      <c r="C263" s="133">
        <v>8</v>
      </c>
      <c r="D263" s="133">
        <v>1</v>
      </c>
      <c r="E263" s="168" t="s">
        <v>312</v>
      </c>
      <c r="F263" s="135">
        <v>240</v>
      </c>
      <c r="G263" s="140">
        <f t="shared" si="29"/>
        <v>0</v>
      </c>
      <c r="H263" s="140">
        <f t="shared" si="29"/>
        <v>0</v>
      </c>
    </row>
    <row r="264" spans="1:8" ht="22.5" x14ac:dyDescent="0.2">
      <c r="A264" s="131" t="s">
        <v>73</v>
      </c>
      <c r="B264" s="132">
        <v>650</v>
      </c>
      <c r="C264" s="133">
        <v>8</v>
      </c>
      <c r="D264" s="133">
        <v>1</v>
      </c>
      <c r="E264" s="168" t="s">
        <v>312</v>
      </c>
      <c r="F264" s="135">
        <v>244</v>
      </c>
      <c r="G264" s="233">
        <v>0</v>
      </c>
      <c r="H264" s="233">
        <v>0</v>
      </c>
    </row>
    <row r="265" spans="1:8" ht="33.75" x14ac:dyDescent="0.2">
      <c r="A265" s="131" t="s">
        <v>313</v>
      </c>
      <c r="B265" s="132">
        <v>650</v>
      </c>
      <c r="C265" s="133">
        <v>8</v>
      </c>
      <c r="D265" s="133">
        <v>1</v>
      </c>
      <c r="E265" s="168" t="s">
        <v>314</v>
      </c>
      <c r="F265" s="135"/>
      <c r="G265" s="136">
        <f t="shared" ref="G265:H267" si="30">G266</f>
        <v>0</v>
      </c>
      <c r="H265" s="136">
        <f t="shared" si="30"/>
        <v>0</v>
      </c>
    </row>
    <row r="266" spans="1:8" ht="22.5" x14ac:dyDescent="0.2">
      <c r="A266" s="131" t="s">
        <v>147</v>
      </c>
      <c r="B266" s="132">
        <v>650</v>
      </c>
      <c r="C266" s="133">
        <v>8</v>
      </c>
      <c r="D266" s="133">
        <v>1</v>
      </c>
      <c r="E266" s="168" t="s">
        <v>314</v>
      </c>
      <c r="F266" s="135">
        <v>200</v>
      </c>
      <c r="G266" s="140">
        <f t="shared" si="30"/>
        <v>0</v>
      </c>
      <c r="H266" s="140">
        <f t="shared" si="30"/>
        <v>0</v>
      </c>
    </row>
    <row r="267" spans="1:8" ht="22.5" x14ac:dyDescent="0.2">
      <c r="A267" s="131" t="s">
        <v>82</v>
      </c>
      <c r="B267" s="132">
        <v>650</v>
      </c>
      <c r="C267" s="133">
        <v>8</v>
      </c>
      <c r="D267" s="133">
        <v>1</v>
      </c>
      <c r="E267" s="168" t="s">
        <v>314</v>
      </c>
      <c r="F267" s="135">
        <v>240</v>
      </c>
      <c r="G267" s="140">
        <f t="shared" si="30"/>
        <v>0</v>
      </c>
      <c r="H267" s="140">
        <f t="shared" si="30"/>
        <v>0</v>
      </c>
    </row>
    <row r="268" spans="1:8" ht="22.5" x14ac:dyDescent="0.2">
      <c r="A268" s="131" t="s">
        <v>73</v>
      </c>
      <c r="B268" s="132">
        <v>650</v>
      </c>
      <c r="C268" s="133">
        <v>8</v>
      </c>
      <c r="D268" s="133">
        <v>1</v>
      </c>
      <c r="E268" s="168" t="s">
        <v>314</v>
      </c>
      <c r="F268" s="135">
        <v>244</v>
      </c>
      <c r="G268" s="233">
        <v>0</v>
      </c>
      <c r="H268" s="233">
        <v>0</v>
      </c>
    </row>
    <row r="269" spans="1:8" x14ac:dyDescent="0.2">
      <c r="A269" s="139" t="s">
        <v>120</v>
      </c>
      <c r="B269" s="132">
        <v>650</v>
      </c>
      <c r="C269" s="133">
        <v>8</v>
      </c>
      <c r="D269" s="133">
        <v>1</v>
      </c>
      <c r="E269" s="134" t="s">
        <v>254</v>
      </c>
      <c r="F269" s="135" t="s">
        <v>80</v>
      </c>
      <c r="G269" s="140">
        <f t="shared" ref="G269:H273" si="31">G270</f>
        <v>50</v>
      </c>
      <c r="H269" s="140">
        <f t="shared" si="31"/>
        <v>50</v>
      </c>
    </row>
    <row r="270" spans="1:8" ht="22.5" x14ac:dyDescent="0.2">
      <c r="A270" s="139" t="s">
        <v>255</v>
      </c>
      <c r="B270" s="132">
        <v>650</v>
      </c>
      <c r="C270" s="133">
        <v>8</v>
      </c>
      <c r="D270" s="133">
        <v>1</v>
      </c>
      <c r="E270" s="134" t="s">
        <v>256</v>
      </c>
      <c r="F270" s="135" t="s">
        <v>80</v>
      </c>
      <c r="G270" s="140">
        <f t="shared" si="31"/>
        <v>50</v>
      </c>
      <c r="H270" s="140">
        <f t="shared" si="31"/>
        <v>50</v>
      </c>
    </row>
    <row r="271" spans="1:8" ht="22.5" x14ac:dyDescent="0.2">
      <c r="A271" s="131" t="s">
        <v>252</v>
      </c>
      <c r="B271" s="132">
        <v>650</v>
      </c>
      <c r="C271" s="133">
        <v>8</v>
      </c>
      <c r="D271" s="133">
        <v>1</v>
      </c>
      <c r="E271" s="149" t="s">
        <v>253</v>
      </c>
      <c r="F271" s="135"/>
      <c r="G271" s="140">
        <f t="shared" si="31"/>
        <v>50</v>
      </c>
      <c r="H271" s="140">
        <f t="shared" si="31"/>
        <v>50</v>
      </c>
    </row>
    <row r="272" spans="1:8" ht="22.5" x14ac:dyDescent="0.2">
      <c r="A272" s="131" t="s">
        <v>147</v>
      </c>
      <c r="B272" s="132">
        <v>650</v>
      </c>
      <c r="C272" s="133">
        <v>8</v>
      </c>
      <c r="D272" s="133">
        <v>1</v>
      </c>
      <c r="E272" s="149" t="s">
        <v>253</v>
      </c>
      <c r="F272" s="135">
        <v>200</v>
      </c>
      <c r="G272" s="140">
        <f t="shared" si="31"/>
        <v>50</v>
      </c>
      <c r="H272" s="140">
        <f t="shared" si="31"/>
        <v>50</v>
      </c>
    </row>
    <row r="273" spans="1:8" ht="22.5" x14ac:dyDescent="0.2">
      <c r="A273" s="131" t="s">
        <v>82</v>
      </c>
      <c r="B273" s="132">
        <v>650</v>
      </c>
      <c r="C273" s="133">
        <v>8</v>
      </c>
      <c r="D273" s="133">
        <v>1</v>
      </c>
      <c r="E273" s="149" t="s">
        <v>253</v>
      </c>
      <c r="F273" s="135">
        <v>240</v>
      </c>
      <c r="G273" s="140">
        <f t="shared" si="31"/>
        <v>50</v>
      </c>
      <c r="H273" s="140">
        <f t="shared" si="31"/>
        <v>50</v>
      </c>
    </row>
    <row r="274" spans="1:8" ht="22.5" x14ac:dyDescent="0.2">
      <c r="A274" s="131" t="s">
        <v>73</v>
      </c>
      <c r="B274" s="132">
        <v>650</v>
      </c>
      <c r="C274" s="133">
        <v>8</v>
      </c>
      <c r="D274" s="133">
        <v>1</v>
      </c>
      <c r="E274" s="149" t="s">
        <v>253</v>
      </c>
      <c r="F274" s="135">
        <v>244</v>
      </c>
      <c r="G274" s="233">
        <v>50</v>
      </c>
      <c r="H274" s="233">
        <v>50</v>
      </c>
    </row>
    <row r="275" spans="1:8" x14ac:dyDescent="0.2">
      <c r="A275" s="80" t="s">
        <v>70</v>
      </c>
      <c r="B275" s="81">
        <v>650</v>
      </c>
      <c r="C275" s="82">
        <v>11</v>
      </c>
      <c r="D275" s="82">
        <v>0</v>
      </c>
      <c r="E275" s="83" t="s">
        <v>80</v>
      </c>
      <c r="F275" s="84" t="s">
        <v>80</v>
      </c>
      <c r="G275" s="85">
        <f t="shared" ref="G275:H279" si="32">G276</f>
        <v>7349</v>
      </c>
      <c r="H275" s="85">
        <f t="shared" si="32"/>
        <v>7315.5</v>
      </c>
    </row>
    <row r="276" spans="1:8" x14ac:dyDescent="0.2">
      <c r="A276" s="75" t="s">
        <v>40</v>
      </c>
      <c r="B276" s="156">
        <v>650</v>
      </c>
      <c r="C276" s="86">
        <v>11</v>
      </c>
      <c r="D276" s="86">
        <v>1</v>
      </c>
      <c r="E276" s="63" t="s">
        <v>80</v>
      </c>
      <c r="F276" s="87" t="s">
        <v>80</v>
      </c>
      <c r="G276" s="62">
        <f t="shared" si="32"/>
        <v>7349</v>
      </c>
      <c r="H276" s="62">
        <f t="shared" si="32"/>
        <v>7315.5</v>
      </c>
    </row>
    <row r="277" spans="1:8" ht="33.75" x14ac:dyDescent="0.2">
      <c r="A277" s="139" t="s">
        <v>444</v>
      </c>
      <c r="B277" s="132">
        <v>650</v>
      </c>
      <c r="C277" s="133">
        <v>11</v>
      </c>
      <c r="D277" s="133">
        <v>1</v>
      </c>
      <c r="E277" s="134" t="s">
        <v>247</v>
      </c>
      <c r="F277" s="135" t="s">
        <v>80</v>
      </c>
      <c r="G277" s="136">
        <f t="shared" si="32"/>
        <v>7349</v>
      </c>
      <c r="H277" s="136">
        <f t="shared" si="32"/>
        <v>7315.5</v>
      </c>
    </row>
    <row r="278" spans="1:8" x14ac:dyDescent="0.2">
      <c r="A278" s="139" t="s">
        <v>257</v>
      </c>
      <c r="B278" s="132">
        <v>650</v>
      </c>
      <c r="C278" s="133">
        <v>11</v>
      </c>
      <c r="D278" s="133">
        <v>1</v>
      </c>
      <c r="E278" s="134" t="s">
        <v>258</v>
      </c>
      <c r="F278" s="135" t="s">
        <v>80</v>
      </c>
      <c r="G278" s="136">
        <f t="shared" si="32"/>
        <v>7349</v>
      </c>
      <c r="H278" s="136">
        <f t="shared" si="32"/>
        <v>7315.5</v>
      </c>
    </row>
    <row r="279" spans="1:8" ht="22.5" x14ac:dyDescent="0.2">
      <c r="A279" s="139" t="s">
        <v>328</v>
      </c>
      <c r="B279" s="132">
        <v>650</v>
      </c>
      <c r="C279" s="133">
        <v>11</v>
      </c>
      <c r="D279" s="133">
        <v>1</v>
      </c>
      <c r="E279" s="134" t="s">
        <v>259</v>
      </c>
      <c r="F279" s="135"/>
      <c r="G279" s="136">
        <f t="shared" si="32"/>
        <v>7349</v>
      </c>
      <c r="H279" s="136">
        <f t="shared" si="32"/>
        <v>7315.5</v>
      </c>
    </row>
    <row r="280" spans="1:8" ht="22.5" x14ac:dyDescent="0.2">
      <c r="A280" s="139" t="s">
        <v>252</v>
      </c>
      <c r="B280" s="132">
        <v>650</v>
      </c>
      <c r="C280" s="133">
        <v>11</v>
      </c>
      <c r="D280" s="133">
        <v>1</v>
      </c>
      <c r="E280" s="134" t="s">
        <v>260</v>
      </c>
      <c r="F280" s="135" t="s">
        <v>80</v>
      </c>
      <c r="G280" s="136">
        <f>G281+G286+G289</f>
        <v>7349</v>
      </c>
      <c r="H280" s="136">
        <f>H281+H286+H289</f>
        <v>7315.5</v>
      </c>
    </row>
    <row r="281" spans="1:8" ht="45" x14ac:dyDescent="0.2">
      <c r="A281" s="131" t="s">
        <v>84</v>
      </c>
      <c r="B281" s="132">
        <v>650</v>
      </c>
      <c r="C281" s="133">
        <v>11</v>
      </c>
      <c r="D281" s="133">
        <v>1</v>
      </c>
      <c r="E281" s="134" t="s">
        <v>260</v>
      </c>
      <c r="F281" s="135" t="s">
        <v>85</v>
      </c>
      <c r="G281" s="136">
        <f>G282</f>
        <v>6239</v>
      </c>
      <c r="H281" s="136">
        <f>H282</f>
        <v>6239</v>
      </c>
    </row>
    <row r="282" spans="1:8" x14ac:dyDescent="0.2">
      <c r="A282" s="131" t="s">
        <v>86</v>
      </c>
      <c r="B282" s="132">
        <v>650</v>
      </c>
      <c r="C282" s="133">
        <v>11</v>
      </c>
      <c r="D282" s="133">
        <v>1</v>
      </c>
      <c r="E282" s="134" t="s">
        <v>260</v>
      </c>
      <c r="F282" s="135" t="s">
        <v>87</v>
      </c>
      <c r="G282" s="140">
        <f>G283+G284+G285</f>
        <v>6239</v>
      </c>
      <c r="H282" s="140">
        <f>H283+H284+H285</f>
        <v>6239</v>
      </c>
    </row>
    <row r="283" spans="1:8" x14ac:dyDescent="0.2">
      <c r="A283" s="131" t="s">
        <v>127</v>
      </c>
      <c r="B283" s="132">
        <v>650</v>
      </c>
      <c r="C283" s="133">
        <v>11</v>
      </c>
      <c r="D283" s="133">
        <v>1</v>
      </c>
      <c r="E283" s="134" t="s">
        <v>260</v>
      </c>
      <c r="F283" s="135">
        <v>111</v>
      </c>
      <c r="G283" s="232">
        <v>4697</v>
      </c>
      <c r="H283" s="232">
        <v>4697</v>
      </c>
    </row>
    <row r="284" spans="1:8" ht="22.5" x14ac:dyDescent="0.2">
      <c r="A284" s="131" t="s">
        <v>75</v>
      </c>
      <c r="B284" s="132">
        <v>650</v>
      </c>
      <c r="C284" s="133">
        <v>11</v>
      </c>
      <c r="D284" s="133">
        <v>1</v>
      </c>
      <c r="E284" s="134" t="s">
        <v>260</v>
      </c>
      <c r="F284" s="135">
        <v>112</v>
      </c>
      <c r="G284" s="232">
        <v>129</v>
      </c>
      <c r="H284" s="136">
        <v>129</v>
      </c>
    </row>
    <row r="285" spans="1:8" ht="33.75" x14ac:dyDescent="0.2">
      <c r="A285" s="131" t="s">
        <v>128</v>
      </c>
      <c r="B285" s="132">
        <v>650</v>
      </c>
      <c r="C285" s="133">
        <v>11</v>
      </c>
      <c r="D285" s="133">
        <v>1</v>
      </c>
      <c r="E285" s="134" t="s">
        <v>260</v>
      </c>
      <c r="F285" s="135">
        <v>119</v>
      </c>
      <c r="G285" s="232">
        <v>1413</v>
      </c>
      <c r="H285" s="232">
        <v>1413</v>
      </c>
    </row>
    <row r="286" spans="1:8" ht="22.5" x14ac:dyDescent="0.2">
      <c r="A286" s="131" t="s">
        <v>147</v>
      </c>
      <c r="B286" s="132">
        <v>650</v>
      </c>
      <c r="C286" s="133">
        <v>11</v>
      </c>
      <c r="D286" s="133">
        <v>1</v>
      </c>
      <c r="E286" s="134" t="s">
        <v>260</v>
      </c>
      <c r="F286" s="135" t="s">
        <v>81</v>
      </c>
      <c r="G286" s="140">
        <f>G287</f>
        <v>1107</v>
      </c>
      <c r="H286" s="140">
        <f>H287</f>
        <v>1074</v>
      </c>
    </row>
    <row r="287" spans="1:8" ht="22.5" x14ac:dyDescent="0.2">
      <c r="A287" s="131" t="s">
        <v>82</v>
      </c>
      <c r="B287" s="132">
        <v>650</v>
      </c>
      <c r="C287" s="133">
        <v>11</v>
      </c>
      <c r="D287" s="133">
        <v>1</v>
      </c>
      <c r="E287" s="134" t="s">
        <v>260</v>
      </c>
      <c r="F287" s="135" t="s">
        <v>83</v>
      </c>
      <c r="G287" s="140">
        <f>G288</f>
        <v>1107</v>
      </c>
      <c r="H287" s="140">
        <f>H288</f>
        <v>1074</v>
      </c>
    </row>
    <row r="288" spans="1:8" ht="22.5" x14ac:dyDescent="0.2">
      <c r="A288" s="131" t="s">
        <v>73</v>
      </c>
      <c r="B288" s="132">
        <v>650</v>
      </c>
      <c r="C288" s="133">
        <v>11</v>
      </c>
      <c r="D288" s="133">
        <v>1</v>
      </c>
      <c r="E288" s="134" t="s">
        <v>260</v>
      </c>
      <c r="F288" s="135">
        <v>244</v>
      </c>
      <c r="G288" s="233">
        <v>1107</v>
      </c>
      <c r="H288" s="233">
        <v>1074</v>
      </c>
    </row>
    <row r="289" spans="1:8" x14ac:dyDescent="0.2">
      <c r="A289" s="131" t="s">
        <v>90</v>
      </c>
      <c r="B289" s="132">
        <v>650</v>
      </c>
      <c r="C289" s="133">
        <v>11</v>
      </c>
      <c r="D289" s="133">
        <v>1</v>
      </c>
      <c r="E289" s="134" t="s">
        <v>260</v>
      </c>
      <c r="F289" s="135" t="s">
        <v>91</v>
      </c>
      <c r="G289" s="140">
        <f>G290</f>
        <v>3</v>
      </c>
      <c r="H289" s="140">
        <f>H290</f>
        <v>2.5</v>
      </c>
    </row>
    <row r="290" spans="1:8" x14ac:dyDescent="0.2">
      <c r="A290" s="131" t="s">
        <v>92</v>
      </c>
      <c r="B290" s="132">
        <v>650</v>
      </c>
      <c r="C290" s="133">
        <v>11</v>
      </c>
      <c r="D290" s="133">
        <v>1</v>
      </c>
      <c r="E290" s="134" t="s">
        <v>260</v>
      </c>
      <c r="F290" s="135" t="s">
        <v>93</v>
      </c>
      <c r="G290" s="140">
        <f>G291</f>
        <v>3</v>
      </c>
      <c r="H290" s="140">
        <f>H291</f>
        <v>2.5</v>
      </c>
    </row>
    <row r="291" spans="1:8" x14ac:dyDescent="0.2">
      <c r="A291" s="131" t="s">
        <v>130</v>
      </c>
      <c r="B291" s="132">
        <v>650</v>
      </c>
      <c r="C291" s="133">
        <v>11</v>
      </c>
      <c r="D291" s="133">
        <v>1</v>
      </c>
      <c r="E291" s="134" t="s">
        <v>260</v>
      </c>
      <c r="F291" s="135">
        <v>853</v>
      </c>
      <c r="G291" s="233">
        <v>3</v>
      </c>
      <c r="H291" s="233">
        <v>2.5</v>
      </c>
    </row>
    <row r="292" spans="1:8" x14ac:dyDescent="0.2">
      <c r="A292" s="167" t="s">
        <v>131</v>
      </c>
      <c r="B292" s="169"/>
      <c r="C292" s="169"/>
      <c r="D292" s="169"/>
      <c r="E292" s="170"/>
      <c r="F292" s="169"/>
      <c r="G292" s="157">
        <f>G275+G247+G239+G181+G145+G110+G98+G7</f>
        <v>31790.2</v>
      </c>
      <c r="H292" s="157">
        <f>H275+H247+H239+H181+H145+H110+H98+H7</f>
        <v>32212.799999999999</v>
      </c>
    </row>
    <row r="294" spans="1:8" x14ac:dyDescent="0.2">
      <c r="H294" s="12"/>
    </row>
    <row r="296" spans="1:8" x14ac:dyDescent="0.2">
      <c r="G296" s="241"/>
    </row>
  </sheetData>
  <autoFilter ref="A6:G292"/>
  <mergeCells count="9">
    <mergeCell ref="G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Layout" topLeftCell="B1" zoomScaleNormal="110" workbookViewId="0">
      <selection activeCell="B1" sqref="B1"/>
    </sheetView>
  </sheetViews>
  <sheetFormatPr defaultRowHeight="15.75" x14ac:dyDescent="0.25"/>
  <cols>
    <col min="1" max="1" width="5.42578125" style="18" customWidth="1"/>
    <col min="2" max="2" width="66.140625" style="19" customWidth="1"/>
    <col min="3" max="3" width="17.7109375" style="21" customWidth="1"/>
    <col min="4" max="16384" width="9.140625" style="20"/>
  </cols>
  <sheetData>
    <row r="1" spans="1:4" ht="72.75" customHeight="1" x14ac:dyDescent="0.25">
      <c r="A1" s="39"/>
      <c r="B1" s="27"/>
      <c r="C1" s="300" t="s">
        <v>458</v>
      </c>
      <c r="D1" s="15"/>
    </row>
    <row r="2" spans="1:4" ht="42.75" customHeight="1" x14ac:dyDescent="0.25">
      <c r="A2" s="277" t="s">
        <v>417</v>
      </c>
      <c r="B2" s="277"/>
      <c r="C2" s="277"/>
      <c r="D2" s="15"/>
    </row>
    <row r="3" spans="1:4" ht="12.75" customHeight="1" x14ac:dyDescent="0.25">
      <c r="A3" s="15"/>
      <c r="B3" s="117"/>
      <c r="C3" s="118" t="s">
        <v>153</v>
      </c>
      <c r="D3" s="15"/>
    </row>
    <row r="4" spans="1:4" s="2" customFormat="1" ht="15" x14ac:dyDescent="0.25">
      <c r="A4" s="113" t="s">
        <v>154</v>
      </c>
      <c r="B4" s="113" t="s">
        <v>155</v>
      </c>
      <c r="C4" s="113" t="s">
        <v>418</v>
      </c>
      <c r="D4" s="15"/>
    </row>
    <row r="5" spans="1:4" s="2" customFormat="1" ht="15" x14ac:dyDescent="0.25">
      <c r="A5" s="113">
        <v>1</v>
      </c>
      <c r="B5" s="113">
        <v>2</v>
      </c>
      <c r="C5" s="116">
        <v>3</v>
      </c>
      <c r="D5" s="15"/>
    </row>
    <row r="6" spans="1:4" x14ac:dyDescent="0.25">
      <c r="A6" s="119" t="s">
        <v>156</v>
      </c>
      <c r="B6" s="120" t="s">
        <v>157</v>
      </c>
      <c r="C6" s="115">
        <v>0</v>
      </c>
      <c r="D6" s="15"/>
    </row>
    <row r="7" spans="1:4" x14ac:dyDescent="0.25">
      <c r="A7" s="119" t="s">
        <v>158</v>
      </c>
      <c r="B7" s="120" t="s">
        <v>159</v>
      </c>
      <c r="C7" s="115">
        <f>SUM(C8:C16)</f>
        <v>2193.9</v>
      </c>
      <c r="D7" s="15"/>
    </row>
    <row r="8" spans="1:4" ht="33.75" x14ac:dyDescent="0.25">
      <c r="A8" s="119" t="s">
        <v>168</v>
      </c>
      <c r="B8" s="10" t="s">
        <v>173</v>
      </c>
      <c r="C8" s="114">
        <v>0</v>
      </c>
      <c r="D8" s="15"/>
    </row>
    <row r="9" spans="1:4" ht="33.75" x14ac:dyDescent="0.25">
      <c r="A9" s="121" t="s">
        <v>352</v>
      </c>
      <c r="B9" s="10" t="s">
        <v>360</v>
      </c>
      <c r="C9" s="114">
        <v>0</v>
      </c>
      <c r="D9" s="15"/>
    </row>
    <row r="10" spans="1:4" ht="33.75" x14ac:dyDescent="0.25">
      <c r="A10" s="119" t="s">
        <v>169</v>
      </c>
      <c r="B10" s="10" t="s">
        <v>174</v>
      </c>
      <c r="C10" s="114">
        <v>0</v>
      </c>
      <c r="D10" s="15"/>
    </row>
    <row r="11" spans="1:4" ht="33.75" x14ac:dyDescent="0.25">
      <c r="A11" s="119" t="s">
        <v>170</v>
      </c>
      <c r="B11" s="10" t="s">
        <v>175</v>
      </c>
      <c r="C11" s="114">
        <v>0</v>
      </c>
      <c r="D11" s="15"/>
    </row>
    <row r="12" spans="1:4" ht="67.5" x14ac:dyDescent="0.25">
      <c r="A12" s="121" t="s">
        <v>353</v>
      </c>
      <c r="B12" s="10" t="s">
        <v>176</v>
      </c>
      <c r="C12" s="114">
        <v>0</v>
      </c>
      <c r="D12" s="15"/>
    </row>
    <row r="13" spans="1:4" ht="67.5" x14ac:dyDescent="0.25">
      <c r="A13" s="121" t="s">
        <v>354</v>
      </c>
      <c r="B13" s="10" t="s">
        <v>177</v>
      </c>
      <c r="C13" s="114">
        <v>0</v>
      </c>
      <c r="D13" s="15"/>
    </row>
    <row r="14" spans="1:4" ht="33.75" x14ac:dyDescent="0.25">
      <c r="A14" s="119" t="s">
        <v>171</v>
      </c>
      <c r="B14" s="10" t="s">
        <v>172</v>
      </c>
      <c r="C14" s="114">
        <f>'доходы 2022'!C7</f>
        <v>2129.5</v>
      </c>
      <c r="D14" s="15"/>
    </row>
    <row r="15" spans="1:4" x14ac:dyDescent="0.25">
      <c r="A15" s="119" t="s">
        <v>334</v>
      </c>
      <c r="B15" s="10" t="s">
        <v>355</v>
      </c>
      <c r="C15" s="223">
        <f>'доходы 2022'!C17</f>
        <v>2.4</v>
      </c>
      <c r="D15" s="15"/>
    </row>
    <row r="16" spans="1:4" x14ac:dyDescent="0.25">
      <c r="A16" s="119" t="s">
        <v>335</v>
      </c>
      <c r="B16" s="10" t="s">
        <v>336</v>
      </c>
      <c r="C16" s="223">
        <f>'доходы 2022'!C18</f>
        <v>62</v>
      </c>
      <c r="D16" s="15"/>
    </row>
    <row r="17" spans="1:4" x14ac:dyDescent="0.25">
      <c r="A17" s="119"/>
      <c r="B17" s="122" t="s">
        <v>160</v>
      </c>
      <c r="C17" s="115">
        <f>C6+C7</f>
        <v>2193.9</v>
      </c>
      <c r="D17" s="15"/>
    </row>
    <row r="18" spans="1:4" x14ac:dyDescent="0.25">
      <c r="A18" s="123"/>
      <c r="B18" s="122" t="s">
        <v>161</v>
      </c>
      <c r="C18" s="115">
        <f>SUM(C20:C28)</f>
        <v>2193.9</v>
      </c>
      <c r="D18" s="15"/>
    </row>
    <row r="19" spans="1:4" x14ac:dyDescent="0.25">
      <c r="A19" s="123"/>
      <c r="B19" s="120" t="s">
        <v>162</v>
      </c>
      <c r="C19" s="114">
        <f>SUM(C20:C28)</f>
        <v>2193.9</v>
      </c>
      <c r="D19" s="15"/>
    </row>
    <row r="20" spans="1:4" ht="33.75" x14ac:dyDescent="0.25">
      <c r="A20" s="119" t="s">
        <v>156</v>
      </c>
      <c r="B20" s="10" t="s">
        <v>178</v>
      </c>
      <c r="C20" s="114">
        <v>0</v>
      </c>
      <c r="D20" s="15"/>
    </row>
    <row r="21" spans="1:4" ht="33.75" x14ac:dyDescent="0.25">
      <c r="A21" s="119" t="s">
        <v>158</v>
      </c>
      <c r="B21" s="10" t="s">
        <v>179</v>
      </c>
      <c r="C21" s="114">
        <v>0</v>
      </c>
      <c r="D21" s="15"/>
    </row>
    <row r="22" spans="1:4" ht="33.75" x14ac:dyDescent="0.25">
      <c r="A22" s="119" t="s">
        <v>163</v>
      </c>
      <c r="B22" s="10" t="s">
        <v>180</v>
      </c>
      <c r="C22" s="114">
        <v>0</v>
      </c>
      <c r="D22" s="15"/>
    </row>
    <row r="23" spans="1:4" x14ac:dyDescent="0.25">
      <c r="A23" s="119" t="s">
        <v>164</v>
      </c>
      <c r="B23" s="10" t="s">
        <v>181</v>
      </c>
      <c r="C23" s="114">
        <v>0</v>
      </c>
      <c r="D23" s="15"/>
    </row>
    <row r="24" spans="1:4" ht="33.75" x14ac:dyDescent="0.25">
      <c r="A24" s="119" t="s">
        <v>165</v>
      </c>
      <c r="B24" s="10" t="s">
        <v>184</v>
      </c>
      <c r="C24" s="114">
        <v>0</v>
      </c>
      <c r="D24" s="15"/>
    </row>
    <row r="25" spans="1:4" ht="22.5" x14ac:dyDescent="0.25">
      <c r="A25" s="119" t="s">
        <v>166</v>
      </c>
      <c r="B25" s="10" t="s">
        <v>182</v>
      </c>
      <c r="C25" s="114">
        <v>0</v>
      </c>
      <c r="D25" s="15"/>
    </row>
    <row r="26" spans="1:4" ht="35.25" customHeight="1" x14ac:dyDescent="0.25">
      <c r="A26" s="119" t="s">
        <v>167</v>
      </c>
      <c r="B26" s="10" t="s">
        <v>183</v>
      </c>
      <c r="C26" s="228"/>
      <c r="D26" s="15"/>
    </row>
    <row r="27" spans="1:4" ht="54" customHeight="1" x14ac:dyDescent="0.25">
      <c r="A27" s="119" t="s">
        <v>356</v>
      </c>
      <c r="B27" s="10" t="s">
        <v>357</v>
      </c>
      <c r="C27" s="224">
        <v>2193.9</v>
      </c>
      <c r="D27" s="15"/>
    </row>
    <row r="28" spans="1:4" ht="58.5" customHeight="1" x14ac:dyDescent="0.25">
      <c r="A28" s="124" t="s">
        <v>358</v>
      </c>
      <c r="B28" s="10" t="s">
        <v>359</v>
      </c>
      <c r="C28" s="224"/>
      <c r="D28" s="15"/>
    </row>
  </sheetData>
  <mergeCells count="1">
    <mergeCell ref="A2:C2"/>
  </mergeCells>
  <pageMargins left="1.0236220472440944" right="0.23622047244094491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Layout" topLeftCell="B1" zoomScaleNormal="110" workbookViewId="0">
      <selection activeCell="C1" sqref="C1:D1"/>
    </sheetView>
  </sheetViews>
  <sheetFormatPr defaultRowHeight="15.75" x14ac:dyDescent="0.25"/>
  <cols>
    <col min="1" max="1" width="5.42578125" style="18" customWidth="1"/>
    <col min="2" max="2" width="91.28515625" style="19" customWidth="1"/>
    <col min="3" max="3" width="18.42578125" style="21" customWidth="1"/>
    <col min="4" max="4" width="19" style="20" customWidth="1"/>
    <col min="5" max="16384" width="9.140625" style="20"/>
  </cols>
  <sheetData>
    <row r="1" spans="1:7" ht="72.75" customHeight="1" x14ac:dyDescent="0.25">
      <c r="A1" s="39"/>
      <c r="B1" s="27"/>
      <c r="C1" s="297" t="s">
        <v>459</v>
      </c>
      <c r="D1" s="297"/>
      <c r="E1" s="15"/>
      <c r="F1" s="15"/>
      <c r="G1" s="15"/>
    </row>
    <row r="2" spans="1:7" ht="42.75" customHeight="1" x14ac:dyDescent="0.25">
      <c r="A2" s="277" t="s">
        <v>361</v>
      </c>
      <c r="B2" s="277"/>
      <c r="C2" s="277"/>
      <c r="D2" s="277"/>
      <c r="E2" s="15"/>
      <c r="F2" s="15"/>
      <c r="G2" s="15"/>
    </row>
    <row r="3" spans="1:7" ht="12.75" customHeight="1" x14ac:dyDescent="0.25">
      <c r="A3" s="15"/>
      <c r="B3" s="117"/>
      <c r="C3" s="118" t="s">
        <v>187</v>
      </c>
      <c r="D3" s="15"/>
      <c r="E3" s="15"/>
      <c r="F3" s="15"/>
      <c r="G3" s="15"/>
    </row>
    <row r="4" spans="1:7" s="2" customFormat="1" ht="15" x14ac:dyDescent="0.25">
      <c r="A4" s="278" t="s">
        <v>154</v>
      </c>
      <c r="B4" s="278" t="s">
        <v>155</v>
      </c>
      <c r="C4" s="278" t="s">
        <v>206</v>
      </c>
      <c r="D4" s="278"/>
      <c r="E4" s="15"/>
      <c r="F4" s="15"/>
      <c r="G4" s="15"/>
    </row>
    <row r="5" spans="1:7" s="2" customFormat="1" ht="15" x14ac:dyDescent="0.25">
      <c r="A5" s="278"/>
      <c r="B5" s="278"/>
      <c r="C5" s="113" t="s">
        <v>351</v>
      </c>
      <c r="D5" s="113" t="s">
        <v>419</v>
      </c>
      <c r="E5" s="15"/>
      <c r="F5" s="15"/>
      <c r="G5" s="15"/>
    </row>
    <row r="6" spans="1:7" x14ac:dyDescent="0.25">
      <c r="A6" s="119" t="s">
        <v>156</v>
      </c>
      <c r="B6" s="120" t="s">
        <v>157</v>
      </c>
      <c r="C6" s="115">
        <v>0</v>
      </c>
      <c r="D6" s="115">
        <v>0</v>
      </c>
      <c r="E6" s="15"/>
      <c r="F6" s="15"/>
      <c r="G6" s="15"/>
    </row>
    <row r="7" spans="1:7" x14ac:dyDescent="0.25">
      <c r="A7" s="119" t="s">
        <v>158</v>
      </c>
      <c r="B7" s="120" t="s">
        <v>159</v>
      </c>
      <c r="C7" s="115">
        <f>SUM(C8:C16)</f>
        <v>2273.1</v>
      </c>
      <c r="D7" s="115">
        <f>SUM(D8:D16)</f>
        <v>2432.2000000000003</v>
      </c>
      <c r="E7" s="15"/>
      <c r="F7" s="15"/>
      <c r="G7" s="15"/>
    </row>
    <row r="8" spans="1:7" ht="33.75" x14ac:dyDescent="0.25">
      <c r="A8" s="119" t="s">
        <v>168</v>
      </c>
      <c r="B8" s="10" t="s">
        <v>173</v>
      </c>
      <c r="C8" s="114">
        <v>0</v>
      </c>
      <c r="D8" s="114">
        <v>0</v>
      </c>
      <c r="E8" s="15"/>
      <c r="F8" s="15"/>
      <c r="G8" s="15"/>
    </row>
    <row r="9" spans="1:7" ht="22.5" x14ac:dyDescent="0.25">
      <c r="A9" s="121" t="s">
        <v>352</v>
      </c>
      <c r="B9" s="10" t="s">
        <v>360</v>
      </c>
      <c r="C9" s="114">
        <v>0</v>
      </c>
      <c r="D9" s="114">
        <v>0</v>
      </c>
      <c r="E9" s="15"/>
      <c r="F9" s="15"/>
      <c r="G9" s="15"/>
    </row>
    <row r="10" spans="1:7" ht="22.5" x14ac:dyDescent="0.25">
      <c r="A10" s="119" t="s">
        <v>169</v>
      </c>
      <c r="B10" s="10" t="s">
        <v>174</v>
      </c>
      <c r="C10" s="114">
        <v>0</v>
      </c>
      <c r="D10" s="114">
        <v>0</v>
      </c>
      <c r="E10" s="15"/>
      <c r="F10" s="15"/>
      <c r="G10" s="15"/>
    </row>
    <row r="11" spans="1:7" ht="33.75" x14ac:dyDescent="0.25">
      <c r="A11" s="119" t="s">
        <v>170</v>
      </c>
      <c r="B11" s="10" t="s">
        <v>175</v>
      </c>
      <c r="C11" s="114">
        <v>0</v>
      </c>
      <c r="D11" s="114">
        <v>0</v>
      </c>
      <c r="E11" s="15"/>
      <c r="F11" s="15"/>
      <c r="G11" s="15"/>
    </row>
    <row r="12" spans="1:7" ht="55.5" customHeight="1" x14ac:dyDescent="0.25">
      <c r="A12" s="121" t="s">
        <v>353</v>
      </c>
      <c r="B12" s="10" t="s">
        <v>176</v>
      </c>
      <c r="C12" s="114">
        <v>0</v>
      </c>
      <c r="D12" s="114">
        <v>0</v>
      </c>
      <c r="E12" s="15"/>
      <c r="F12" s="15"/>
      <c r="G12" s="15"/>
    </row>
    <row r="13" spans="1:7" ht="45" x14ac:dyDescent="0.25">
      <c r="A13" s="121" t="s">
        <v>354</v>
      </c>
      <c r="B13" s="10" t="s">
        <v>177</v>
      </c>
      <c r="C13" s="114">
        <v>0</v>
      </c>
      <c r="D13" s="114">
        <v>0</v>
      </c>
      <c r="E13" s="15"/>
      <c r="F13" s="15"/>
      <c r="G13" s="15"/>
    </row>
    <row r="14" spans="1:7" ht="22.5" x14ac:dyDescent="0.25">
      <c r="A14" s="119" t="s">
        <v>171</v>
      </c>
      <c r="B14" s="10" t="s">
        <v>172</v>
      </c>
      <c r="C14" s="114">
        <f>'доходы 23(24)'!C8</f>
        <v>2208.6999999999998</v>
      </c>
      <c r="D14" s="114">
        <f>'доходы 23(24)'!D8</f>
        <v>2367.8000000000002</v>
      </c>
      <c r="E14" s="15"/>
      <c r="F14" s="15"/>
      <c r="G14" s="15"/>
    </row>
    <row r="15" spans="1:7" x14ac:dyDescent="0.25">
      <c r="A15" s="119" t="s">
        <v>334</v>
      </c>
      <c r="B15" s="10" t="s">
        <v>355</v>
      </c>
      <c r="C15" s="65">
        <v>2.4</v>
      </c>
      <c r="D15" s="65">
        <v>2.4</v>
      </c>
      <c r="E15" s="15"/>
      <c r="F15" s="15"/>
      <c r="G15" s="15"/>
    </row>
    <row r="16" spans="1:7" x14ac:dyDescent="0.25">
      <c r="A16" s="119" t="s">
        <v>335</v>
      </c>
      <c r="B16" s="10" t="s">
        <v>336</v>
      </c>
      <c r="C16" s="65">
        <v>62</v>
      </c>
      <c r="D16" s="65">
        <v>62</v>
      </c>
      <c r="E16" s="15"/>
      <c r="F16" s="15"/>
      <c r="G16" s="15"/>
    </row>
    <row r="17" spans="1:7" x14ac:dyDescent="0.25">
      <c r="A17" s="119"/>
      <c r="B17" s="122" t="s">
        <v>160</v>
      </c>
      <c r="C17" s="115">
        <f>C6+C7</f>
        <v>2273.1</v>
      </c>
      <c r="D17" s="115">
        <f>D6+D7</f>
        <v>2432.2000000000003</v>
      </c>
      <c r="E17" s="15"/>
      <c r="F17" s="15"/>
      <c r="G17" s="15"/>
    </row>
    <row r="18" spans="1:7" x14ac:dyDescent="0.25">
      <c r="A18" s="123"/>
      <c r="B18" s="122" t="s">
        <v>161</v>
      </c>
      <c r="C18" s="115">
        <f>C19</f>
        <v>2273.1</v>
      </c>
      <c r="D18" s="115">
        <f>D19</f>
        <v>2432.2000000000003</v>
      </c>
      <c r="E18" s="15"/>
      <c r="F18" s="15"/>
      <c r="G18" s="15"/>
    </row>
    <row r="19" spans="1:7" x14ac:dyDescent="0.25">
      <c r="A19" s="123"/>
      <c r="B19" s="120" t="s">
        <v>162</v>
      </c>
      <c r="C19" s="114">
        <f>C26</f>
        <v>2273.1</v>
      </c>
      <c r="D19" s="114">
        <f>D26</f>
        <v>2432.2000000000003</v>
      </c>
      <c r="E19" s="15"/>
      <c r="F19" s="15"/>
      <c r="G19" s="15"/>
    </row>
    <row r="20" spans="1:7" ht="22.5" x14ac:dyDescent="0.25">
      <c r="A20" s="119" t="s">
        <v>156</v>
      </c>
      <c r="B20" s="10" t="s">
        <v>178</v>
      </c>
      <c r="C20" s="114">
        <v>0</v>
      </c>
      <c r="D20" s="114">
        <v>0</v>
      </c>
      <c r="E20" s="15"/>
      <c r="F20" s="15"/>
      <c r="G20" s="15"/>
    </row>
    <row r="21" spans="1:7" ht="22.5" x14ac:dyDescent="0.25">
      <c r="A21" s="119" t="s">
        <v>158</v>
      </c>
      <c r="B21" s="10" t="s">
        <v>179</v>
      </c>
      <c r="C21" s="114">
        <v>0</v>
      </c>
      <c r="D21" s="114">
        <v>0</v>
      </c>
      <c r="E21" s="15"/>
      <c r="F21" s="15"/>
      <c r="G21" s="15"/>
    </row>
    <row r="22" spans="1:7" ht="22.5" x14ac:dyDescent="0.25">
      <c r="A22" s="119" t="s">
        <v>163</v>
      </c>
      <c r="B22" s="10" t="s">
        <v>180</v>
      </c>
      <c r="C22" s="114">
        <v>0</v>
      </c>
      <c r="D22" s="114">
        <v>0</v>
      </c>
      <c r="E22" s="15"/>
      <c r="F22" s="15"/>
      <c r="G22" s="15"/>
    </row>
    <row r="23" spans="1:7" x14ac:dyDescent="0.25">
      <c r="A23" s="119" t="s">
        <v>164</v>
      </c>
      <c r="B23" s="10" t="s">
        <v>181</v>
      </c>
      <c r="C23" s="114">
        <v>0</v>
      </c>
      <c r="D23" s="114">
        <v>0</v>
      </c>
      <c r="E23" s="15"/>
      <c r="F23" s="15"/>
      <c r="G23" s="15"/>
    </row>
    <row r="24" spans="1:7" ht="22.5" x14ac:dyDescent="0.25">
      <c r="A24" s="119" t="s">
        <v>165</v>
      </c>
      <c r="B24" s="10" t="s">
        <v>184</v>
      </c>
      <c r="C24" s="114">
        <v>0</v>
      </c>
      <c r="D24" s="114">
        <v>0</v>
      </c>
      <c r="E24" s="15"/>
      <c r="F24" s="15"/>
      <c r="G24" s="15"/>
    </row>
    <row r="25" spans="1:7" ht="22.5" x14ac:dyDescent="0.25">
      <c r="A25" s="119" t="s">
        <v>166</v>
      </c>
      <c r="B25" s="10" t="s">
        <v>182</v>
      </c>
      <c r="C25" s="114">
        <v>0</v>
      </c>
      <c r="D25" s="114">
        <v>0</v>
      </c>
      <c r="E25" s="15"/>
      <c r="F25" s="15"/>
      <c r="G25" s="15"/>
    </row>
    <row r="26" spans="1:7" ht="22.5" x14ac:dyDescent="0.25">
      <c r="A26" s="119" t="s">
        <v>167</v>
      </c>
      <c r="B26" s="10" t="s">
        <v>183</v>
      </c>
      <c r="C26" s="114">
        <f>C17</f>
        <v>2273.1</v>
      </c>
      <c r="D26" s="114">
        <f>D17</f>
        <v>2432.2000000000003</v>
      </c>
      <c r="E26" s="15"/>
      <c r="F26" s="15"/>
      <c r="G26" s="15"/>
    </row>
    <row r="27" spans="1:7" ht="41.25" customHeight="1" x14ac:dyDescent="0.25">
      <c r="A27" s="119" t="s">
        <v>356</v>
      </c>
      <c r="B27" s="10" t="s">
        <v>357</v>
      </c>
      <c r="C27" s="28">
        <v>0</v>
      </c>
      <c r="D27" s="28">
        <v>0</v>
      </c>
      <c r="E27" s="15"/>
      <c r="F27" s="15"/>
      <c r="G27" s="15"/>
    </row>
    <row r="28" spans="1:7" ht="45" x14ac:dyDescent="0.25">
      <c r="A28" s="124" t="s">
        <v>358</v>
      </c>
      <c r="B28" s="10" t="s">
        <v>359</v>
      </c>
      <c r="C28" s="28">
        <v>0</v>
      </c>
      <c r="D28" s="28">
        <v>0</v>
      </c>
      <c r="E28" s="15"/>
      <c r="F28" s="15"/>
      <c r="G28" s="15"/>
    </row>
    <row r="29" spans="1:7" x14ac:dyDescent="0.25">
      <c r="A29" s="39"/>
      <c r="B29" s="125"/>
      <c r="C29" s="126"/>
      <c r="D29" s="15"/>
      <c r="E29" s="15"/>
      <c r="F29" s="15"/>
      <c r="G29" s="15"/>
    </row>
    <row r="30" spans="1:7" x14ac:dyDescent="0.25">
      <c r="A30" s="39"/>
      <c r="B30" s="125"/>
      <c r="C30" s="126"/>
      <c r="D30" s="15"/>
      <c r="E30" s="15"/>
      <c r="F30" s="15"/>
      <c r="G30" s="15"/>
    </row>
  </sheetData>
  <mergeCells count="5">
    <mergeCell ref="A4:A5"/>
    <mergeCell ref="B4:B5"/>
    <mergeCell ref="C4:D4"/>
    <mergeCell ref="C1:D1"/>
    <mergeCell ref="A2:D2"/>
  </mergeCells>
  <pageMargins left="1.0236220472440944" right="0.23622047244094491" top="0.74803149606299213" bottom="0.74803149606299213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"/>
  <sheetViews>
    <sheetView view="pageLayout" zoomScaleNormal="100" workbookViewId="0">
      <selection activeCell="B1" sqref="B1"/>
    </sheetView>
  </sheetViews>
  <sheetFormatPr defaultRowHeight="11.25" x14ac:dyDescent="0.2"/>
  <cols>
    <col min="1" max="1" width="64.85546875" style="14" customWidth="1"/>
    <col min="2" max="2" width="18" style="14" customWidth="1"/>
    <col min="3" max="16384" width="9.140625" style="14"/>
  </cols>
  <sheetData>
    <row r="1" spans="1:2" ht="93" customHeight="1" x14ac:dyDescent="0.2">
      <c r="B1" s="300" t="s">
        <v>460</v>
      </c>
    </row>
    <row r="2" spans="1:2" ht="30.75" customHeight="1" x14ac:dyDescent="0.2">
      <c r="A2" s="281" t="s">
        <v>420</v>
      </c>
      <c r="B2" s="281"/>
    </row>
    <row r="3" spans="1:2" x14ac:dyDescent="0.2">
      <c r="B3" s="24" t="s">
        <v>315</v>
      </c>
    </row>
    <row r="4" spans="1:2" x14ac:dyDescent="0.2">
      <c r="A4" s="25" t="s">
        <v>21</v>
      </c>
      <c r="B4" s="26" t="s">
        <v>405</v>
      </c>
    </row>
    <row r="5" spans="1:2" x14ac:dyDescent="0.2">
      <c r="A5" s="26" t="s">
        <v>79</v>
      </c>
      <c r="B5" s="48">
        <f>SUM(B6:B12)</f>
        <v>396.55</v>
      </c>
    </row>
    <row r="6" spans="1:2" ht="23.25" customHeight="1" x14ac:dyDescent="0.2">
      <c r="A6" s="279" t="s">
        <v>321</v>
      </c>
      <c r="B6" s="280">
        <v>31.3</v>
      </c>
    </row>
    <row r="7" spans="1:2" ht="24" hidden="1" customHeight="1" x14ac:dyDescent="0.2">
      <c r="A7" s="279"/>
      <c r="B7" s="280"/>
    </row>
    <row r="8" spans="1:2" ht="13.5" customHeight="1" x14ac:dyDescent="0.2">
      <c r="A8" s="279"/>
      <c r="B8" s="280"/>
    </row>
    <row r="9" spans="1:2" ht="15" customHeight="1" x14ac:dyDescent="0.2">
      <c r="A9" s="96" t="s">
        <v>280</v>
      </c>
      <c r="B9" s="114">
        <v>24</v>
      </c>
    </row>
    <row r="10" spans="1:2" ht="45" customHeight="1" x14ac:dyDescent="0.2">
      <c r="A10" s="260" t="s">
        <v>281</v>
      </c>
      <c r="B10" s="228">
        <v>0</v>
      </c>
    </row>
    <row r="11" spans="1:2" ht="58.5" customHeight="1" x14ac:dyDescent="0.2">
      <c r="A11" s="258" t="s">
        <v>428</v>
      </c>
      <c r="B11" s="228">
        <v>141.25</v>
      </c>
    </row>
    <row r="12" spans="1:2" ht="18" customHeight="1" x14ac:dyDescent="0.2">
      <c r="A12" s="131" t="s">
        <v>375</v>
      </c>
      <c r="B12" s="153">
        <v>200</v>
      </c>
    </row>
    <row r="13" spans="1:2" ht="15.75" customHeight="1" x14ac:dyDescent="0.2">
      <c r="A13" s="150" t="s">
        <v>143</v>
      </c>
      <c r="B13" s="115">
        <f>B14</f>
        <v>6879.5</v>
      </c>
    </row>
    <row r="14" spans="1:2" ht="21" customHeight="1" x14ac:dyDescent="0.2">
      <c r="A14" s="229" t="s">
        <v>141</v>
      </c>
      <c r="B14" s="228">
        <v>6879.5</v>
      </c>
    </row>
    <row r="15" spans="1:2" ht="16.5" customHeight="1" x14ac:dyDescent="0.2">
      <c r="A15" s="154" t="s">
        <v>140</v>
      </c>
      <c r="B15" s="162">
        <f>B16+B17+B18</f>
        <v>276.89999999999998</v>
      </c>
    </row>
    <row r="16" spans="1:2" ht="28.5" customHeight="1" x14ac:dyDescent="0.2">
      <c r="A16" s="227" t="s">
        <v>142</v>
      </c>
      <c r="B16" s="231">
        <v>246.9</v>
      </c>
    </row>
    <row r="17" spans="1:2" ht="57.75" customHeight="1" x14ac:dyDescent="0.2">
      <c r="A17" s="227" t="s">
        <v>144</v>
      </c>
      <c r="B17" s="231">
        <v>30</v>
      </c>
    </row>
    <row r="18" spans="1:2" ht="32.25" customHeight="1" x14ac:dyDescent="0.2">
      <c r="A18" s="227" t="s">
        <v>322</v>
      </c>
      <c r="B18" s="231">
        <v>0</v>
      </c>
    </row>
    <row r="19" spans="1:2" x14ac:dyDescent="0.2">
      <c r="A19" s="154" t="s">
        <v>41</v>
      </c>
      <c r="B19" s="115">
        <f>B15+B13+B5</f>
        <v>7552.95</v>
      </c>
    </row>
    <row r="21" spans="1:2" ht="33" x14ac:dyDescent="0.45">
      <c r="A21" s="230"/>
    </row>
    <row r="22" spans="1:2" ht="27.75" customHeight="1" x14ac:dyDescent="0.45">
      <c r="A22" s="230"/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6"/>
  <sheetViews>
    <sheetView zoomScaleNormal="100" workbookViewId="0">
      <selection activeCell="B1" sqref="B1:C1"/>
    </sheetView>
  </sheetViews>
  <sheetFormatPr defaultRowHeight="11.25" x14ac:dyDescent="0.2"/>
  <cols>
    <col min="1" max="1" width="63.7109375" style="14" customWidth="1"/>
    <col min="2" max="3" width="12.5703125" style="12" customWidth="1"/>
    <col min="4" max="16384" width="9.140625" style="14"/>
  </cols>
  <sheetData>
    <row r="1" spans="1:3" ht="93" customHeight="1" x14ac:dyDescent="0.2">
      <c r="B1" s="297" t="s">
        <v>461</v>
      </c>
      <c r="C1" s="297"/>
    </row>
    <row r="2" spans="1:3" ht="30.75" customHeight="1" x14ac:dyDescent="0.2">
      <c r="A2" s="281" t="s">
        <v>349</v>
      </c>
      <c r="B2" s="281"/>
      <c r="C2" s="281"/>
    </row>
    <row r="3" spans="1:3" x14ac:dyDescent="0.2">
      <c r="C3" s="12" t="s">
        <v>315</v>
      </c>
    </row>
    <row r="4" spans="1:3" ht="27" customHeight="1" x14ac:dyDescent="0.2">
      <c r="A4" s="269" t="s">
        <v>21</v>
      </c>
      <c r="B4" s="274" t="s">
        <v>208</v>
      </c>
      <c r="C4" s="274"/>
    </row>
    <row r="5" spans="1:3" ht="27" customHeight="1" x14ac:dyDescent="0.2">
      <c r="A5" s="269"/>
      <c r="B5" s="40" t="s">
        <v>351</v>
      </c>
      <c r="C5" s="26" t="s">
        <v>419</v>
      </c>
    </row>
    <row r="6" spans="1:3" x14ac:dyDescent="0.2">
      <c r="A6" s="154" t="s">
        <v>79</v>
      </c>
      <c r="B6" s="115">
        <f>SUM(B7:B9)</f>
        <v>240.9</v>
      </c>
      <c r="C6" s="115">
        <f>SUM(C7:C9)</f>
        <v>51.8</v>
      </c>
    </row>
    <row r="7" spans="1:3" ht="16.5" customHeight="1" x14ac:dyDescent="0.2">
      <c r="A7" s="152" t="s">
        <v>323</v>
      </c>
      <c r="B7" s="228">
        <v>24.8</v>
      </c>
      <c r="C7" s="228">
        <v>24.8</v>
      </c>
    </row>
    <row r="8" spans="1:3" ht="47.25" customHeight="1" x14ac:dyDescent="0.2">
      <c r="A8" s="96" t="s">
        <v>282</v>
      </c>
      <c r="B8" s="114">
        <v>0</v>
      </c>
      <c r="C8" s="114">
        <v>0</v>
      </c>
    </row>
    <row r="9" spans="1:3" ht="15.75" customHeight="1" x14ac:dyDescent="0.2">
      <c r="A9" s="163" t="s">
        <v>376</v>
      </c>
      <c r="B9" s="153">
        <v>216.1</v>
      </c>
      <c r="C9" s="153">
        <v>27</v>
      </c>
    </row>
    <row r="10" spans="1:3" ht="15.75" customHeight="1" x14ac:dyDescent="0.2">
      <c r="A10" s="154" t="s">
        <v>143</v>
      </c>
      <c r="B10" s="115">
        <f>B11</f>
        <v>7593.8</v>
      </c>
      <c r="C10" s="115">
        <f>C11</f>
        <v>7847.36</v>
      </c>
    </row>
    <row r="11" spans="1:3" ht="21" customHeight="1" x14ac:dyDescent="0.2">
      <c r="A11" s="155" t="s">
        <v>141</v>
      </c>
      <c r="B11" s="46">
        <v>7593.8</v>
      </c>
      <c r="C11" s="28">
        <v>7847.36</v>
      </c>
    </row>
    <row r="12" spans="1:3" ht="16.5" customHeight="1" x14ac:dyDescent="0.2">
      <c r="A12" s="154" t="s">
        <v>140</v>
      </c>
      <c r="B12" s="115">
        <f>B13+B14+B15</f>
        <v>285.2</v>
      </c>
      <c r="C12" s="115">
        <f>C13+C14+C15</f>
        <v>294.2</v>
      </c>
    </row>
    <row r="13" spans="1:3" ht="30.75" customHeight="1" x14ac:dyDescent="0.2">
      <c r="A13" s="152" t="s">
        <v>142</v>
      </c>
      <c r="B13" s="153">
        <v>255.2</v>
      </c>
      <c r="C13" s="28">
        <v>264.2</v>
      </c>
    </row>
    <row r="14" spans="1:3" ht="61.5" customHeight="1" x14ac:dyDescent="0.2">
      <c r="A14" s="152" t="s">
        <v>144</v>
      </c>
      <c r="B14" s="228">
        <v>30</v>
      </c>
      <c r="C14" s="224">
        <v>30</v>
      </c>
    </row>
    <row r="15" spans="1:3" ht="30" customHeight="1" x14ac:dyDescent="0.2">
      <c r="A15" s="227" t="s">
        <v>322</v>
      </c>
      <c r="B15" s="228">
        <v>0</v>
      </c>
      <c r="C15" s="224">
        <v>0</v>
      </c>
    </row>
    <row r="16" spans="1:3" x14ac:dyDescent="0.2">
      <c r="A16" s="47" t="s">
        <v>41</v>
      </c>
      <c r="B16" s="48">
        <f>B12+B10+B6</f>
        <v>8119.9</v>
      </c>
      <c r="C16" s="48">
        <f>C12+C10+C6</f>
        <v>8193.3599999999988</v>
      </c>
    </row>
  </sheetData>
  <mergeCells count="4">
    <mergeCell ref="B1:C1"/>
    <mergeCell ref="A4:A5"/>
    <mergeCell ref="B4:C4"/>
    <mergeCell ref="A2:C2"/>
  </mergeCells>
  <pageMargins left="0.7" right="0.7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view="pageLayout" zoomScaleNormal="100" workbookViewId="0">
      <selection activeCell="C1" sqref="C1:E1"/>
    </sheetView>
  </sheetViews>
  <sheetFormatPr defaultRowHeight="11.25" x14ac:dyDescent="0.2"/>
  <cols>
    <col min="1" max="1" width="9.85546875" style="14" customWidth="1"/>
    <col min="2" max="2" width="24.140625" style="14" customWidth="1"/>
    <col min="3" max="3" width="40.140625" style="14" customWidth="1"/>
    <col min="4" max="4" width="11.42578125" style="14" customWidth="1"/>
    <col min="5" max="5" width="6.5703125" style="14" customWidth="1"/>
    <col min="6" max="16384" width="9.140625" style="14"/>
  </cols>
  <sheetData>
    <row r="1" spans="1:5" ht="57" customHeight="1" x14ac:dyDescent="0.2">
      <c r="C1" s="297" t="s">
        <v>462</v>
      </c>
      <c r="D1" s="297"/>
      <c r="E1" s="297"/>
    </row>
    <row r="3" spans="1:5" ht="32.25" customHeight="1" x14ac:dyDescent="0.2">
      <c r="A3" s="268" t="s">
        <v>421</v>
      </c>
      <c r="B3" s="268"/>
      <c r="C3" s="268"/>
      <c r="D3" s="268"/>
      <c r="E3" s="268"/>
    </row>
    <row r="4" spans="1:5" ht="19.5" customHeight="1" x14ac:dyDescent="0.2">
      <c r="D4" s="284" t="s">
        <v>301</v>
      </c>
      <c r="E4" s="284"/>
    </row>
    <row r="5" spans="1:5" ht="48.75" customHeight="1" x14ac:dyDescent="0.2">
      <c r="A5" s="33" t="s">
        <v>49</v>
      </c>
      <c r="B5" s="33" t="s">
        <v>43</v>
      </c>
      <c r="C5" s="33" t="s">
        <v>50</v>
      </c>
      <c r="D5" s="274" t="s">
        <v>405</v>
      </c>
      <c r="E5" s="274"/>
    </row>
    <row r="6" spans="1:5" x14ac:dyDescent="0.2">
      <c r="A6" s="22">
        <v>1</v>
      </c>
      <c r="B6" s="22">
        <v>2</v>
      </c>
      <c r="C6" s="22">
        <v>3</v>
      </c>
      <c r="D6" s="282">
        <v>4</v>
      </c>
      <c r="E6" s="282"/>
    </row>
    <row r="7" spans="1:5" ht="31.5" customHeight="1" x14ac:dyDescent="0.2">
      <c r="A7" s="26">
        <v>650</v>
      </c>
      <c r="B7" s="95" t="s">
        <v>148</v>
      </c>
      <c r="C7" s="29" t="s">
        <v>42</v>
      </c>
      <c r="D7" s="274"/>
      <c r="E7" s="274"/>
    </row>
    <row r="8" spans="1:5" ht="22.5" x14ac:dyDescent="0.2">
      <c r="A8" s="32" t="s">
        <v>56</v>
      </c>
      <c r="B8" s="22" t="s">
        <v>51</v>
      </c>
      <c r="C8" s="29" t="s">
        <v>52</v>
      </c>
      <c r="D8" s="283">
        <f>D9+D10</f>
        <v>1632.7999999999993</v>
      </c>
      <c r="E8" s="283"/>
    </row>
    <row r="9" spans="1:5" ht="22.5" x14ac:dyDescent="0.2">
      <c r="A9" s="22">
        <v>650</v>
      </c>
      <c r="B9" s="22" t="s">
        <v>102</v>
      </c>
      <c r="C9" s="34" t="s">
        <v>53</v>
      </c>
      <c r="D9" s="280">
        <v>0</v>
      </c>
      <c r="E9" s="280"/>
    </row>
    <row r="10" spans="1:5" ht="22.5" x14ac:dyDescent="0.2">
      <c r="A10" s="22">
        <v>650</v>
      </c>
      <c r="B10" s="22" t="s">
        <v>103</v>
      </c>
      <c r="C10" s="30" t="s">
        <v>54</v>
      </c>
      <c r="D10" s="280">
        <f>'расходы по структуре 2022 '!G297-'доходы 2022'!C43</f>
        <v>1632.7999999999993</v>
      </c>
      <c r="E10" s="280"/>
    </row>
    <row r="11" spans="1:5" ht="22.5" x14ac:dyDescent="0.2">
      <c r="A11" s="22"/>
      <c r="B11" s="22"/>
      <c r="C11" s="35" t="s">
        <v>55</v>
      </c>
      <c r="D11" s="283">
        <f>D8</f>
        <v>1632.7999999999993</v>
      </c>
      <c r="E11" s="283"/>
    </row>
    <row r="12" spans="1:5" x14ac:dyDescent="0.2">
      <c r="A12" s="36"/>
    </row>
  </sheetData>
  <mergeCells count="10">
    <mergeCell ref="D8:E8"/>
    <mergeCell ref="D9:E9"/>
    <mergeCell ref="D10:E10"/>
    <mergeCell ref="D11:E11"/>
    <mergeCell ref="D4:E4"/>
    <mergeCell ref="A3:E3"/>
    <mergeCell ref="D5:E5"/>
    <mergeCell ref="D6:E6"/>
    <mergeCell ref="D7:E7"/>
    <mergeCell ref="C1:E1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view="pageLayout" zoomScaleNormal="100" workbookViewId="0">
      <selection activeCell="D1" sqref="D1:E1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94" t="s">
        <v>463</v>
      </c>
      <c r="E1" s="294"/>
    </row>
    <row r="3" spans="1:5" ht="32.25" customHeight="1" x14ac:dyDescent="0.25">
      <c r="A3" s="287" t="s">
        <v>422</v>
      </c>
      <c r="B3" s="287"/>
      <c r="C3" s="287"/>
      <c r="D3" s="287"/>
      <c r="E3" s="287"/>
    </row>
    <row r="4" spans="1:5" ht="46.5" customHeight="1" x14ac:dyDescent="0.25">
      <c r="A4" s="14"/>
      <c r="B4" s="14"/>
      <c r="C4" s="14"/>
      <c r="D4" s="284" t="s">
        <v>301</v>
      </c>
      <c r="E4" s="284"/>
    </row>
    <row r="5" spans="1:5" ht="48.75" customHeight="1" x14ac:dyDescent="0.25">
      <c r="A5" s="285" t="s">
        <v>49</v>
      </c>
      <c r="B5" s="285" t="s">
        <v>43</v>
      </c>
      <c r="C5" s="285" t="s">
        <v>50</v>
      </c>
      <c r="D5" s="274" t="s">
        <v>208</v>
      </c>
      <c r="E5" s="274"/>
    </row>
    <row r="6" spans="1:5" ht="27" customHeight="1" x14ac:dyDescent="0.25">
      <c r="A6" s="286"/>
      <c r="B6" s="286"/>
      <c r="C6" s="286"/>
      <c r="D6" s="95" t="s">
        <v>351</v>
      </c>
      <c r="E6" s="94" t="s">
        <v>419</v>
      </c>
    </row>
    <row r="7" spans="1:5" ht="31.5" customHeight="1" x14ac:dyDescent="0.25">
      <c r="A7" s="95">
        <v>650</v>
      </c>
      <c r="B7" s="106" t="s">
        <v>148</v>
      </c>
      <c r="C7" s="29" t="s">
        <v>42</v>
      </c>
      <c r="D7" s="31"/>
      <c r="E7" s="31"/>
    </row>
    <row r="8" spans="1:5" ht="22.5" x14ac:dyDescent="0.25">
      <c r="A8" s="32" t="s">
        <v>56</v>
      </c>
      <c r="B8" s="97" t="s">
        <v>51</v>
      </c>
      <c r="C8" s="29" t="s">
        <v>52</v>
      </c>
      <c r="D8" s="115">
        <f>D9+D10</f>
        <v>0</v>
      </c>
      <c r="E8" s="115">
        <f>E9+E10</f>
        <v>0</v>
      </c>
    </row>
    <row r="9" spans="1:5" ht="22.5" x14ac:dyDescent="0.25">
      <c r="A9" s="97">
        <v>650</v>
      </c>
      <c r="B9" s="97" t="s">
        <v>102</v>
      </c>
      <c r="C9" s="96" t="s">
        <v>53</v>
      </c>
      <c r="D9" s="176">
        <v>0</v>
      </c>
      <c r="E9" s="176">
        <v>0</v>
      </c>
    </row>
    <row r="10" spans="1:5" ht="22.5" x14ac:dyDescent="0.25">
      <c r="A10" s="97">
        <v>650</v>
      </c>
      <c r="B10" s="97" t="s">
        <v>103</v>
      </c>
      <c r="C10" s="30" t="s">
        <v>54</v>
      </c>
      <c r="D10" s="176">
        <f>'расходы 2023(24)'!F237-'доходы 23(24)'!C44</f>
        <v>0</v>
      </c>
      <c r="E10" s="228">
        <v>0</v>
      </c>
    </row>
    <row r="11" spans="1:5" s="14" customFormat="1" ht="22.5" x14ac:dyDescent="0.2">
      <c r="A11" s="97"/>
      <c r="B11" s="97"/>
      <c r="C11" s="35" t="s">
        <v>55</v>
      </c>
      <c r="D11" s="115">
        <f>D8</f>
        <v>0</v>
      </c>
      <c r="E11" s="115">
        <f>E8</f>
        <v>0</v>
      </c>
    </row>
    <row r="12" spans="1:5" x14ac:dyDescent="0.25">
      <c r="A12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9"/>
  <sheetViews>
    <sheetView view="pageLayout" topLeftCell="C1" zoomScale="110" zoomScaleNormal="100" zoomScalePageLayoutView="110" workbookViewId="0">
      <selection activeCell="C1" sqref="C1"/>
    </sheetView>
  </sheetViews>
  <sheetFormatPr defaultRowHeight="11.25" x14ac:dyDescent="0.2"/>
  <cols>
    <col min="1" max="1" width="6.140625" style="14" customWidth="1"/>
    <col min="2" max="2" width="95.140625" style="14" customWidth="1"/>
    <col min="3" max="3" width="21.5703125" style="14" customWidth="1"/>
    <col min="4" max="16384" width="9.140625" style="14"/>
  </cols>
  <sheetData>
    <row r="1" spans="1:3" ht="67.5" x14ac:dyDescent="0.2">
      <c r="C1" s="300" t="s">
        <v>464</v>
      </c>
    </row>
    <row r="3" spans="1:3" ht="37.5" customHeight="1" x14ac:dyDescent="0.2">
      <c r="A3" s="288" t="s">
        <v>403</v>
      </c>
      <c r="B3" s="288"/>
      <c r="C3" s="288"/>
    </row>
    <row r="4" spans="1:3" x14ac:dyDescent="0.2">
      <c r="C4" s="24" t="s">
        <v>301</v>
      </c>
    </row>
    <row r="5" spans="1:3" x14ac:dyDescent="0.2">
      <c r="A5" s="148" t="s">
        <v>44</v>
      </c>
      <c r="B5" s="46" t="s">
        <v>45</v>
      </c>
      <c r="C5" s="148">
        <v>2022</v>
      </c>
    </row>
    <row r="6" spans="1:3" ht="63" customHeight="1" x14ac:dyDescent="0.2">
      <c r="A6" s="148">
        <v>1</v>
      </c>
      <c r="B6" s="227" t="s">
        <v>423</v>
      </c>
      <c r="C6" s="228">
        <v>19.3</v>
      </c>
    </row>
    <row r="7" spans="1:3" ht="409.6" customHeight="1" x14ac:dyDescent="0.2">
      <c r="A7" s="148">
        <v>2</v>
      </c>
      <c r="B7" s="227" t="s">
        <v>370</v>
      </c>
      <c r="C7" s="228">
        <v>10.6</v>
      </c>
    </row>
    <row r="8" spans="1:3" ht="92.25" customHeight="1" x14ac:dyDescent="0.2">
      <c r="A8" s="148">
        <v>3</v>
      </c>
      <c r="B8" s="227" t="s">
        <v>369</v>
      </c>
      <c r="C8" s="224">
        <v>25.7</v>
      </c>
    </row>
    <row r="9" spans="1:3" x14ac:dyDescent="0.2">
      <c r="A9" s="147"/>
      <c r="B9" s="146" t="s">
        <v>46</v>
      </c>
      <c r="C9" s="28">
        <f>SUM(C6:C8)</f>
        <v>55.599999999999994</v>
      </c>
    </row>
  </sheetData>
  <mergeCells count="1">
    <mergeCell ref="A3:C3"/>
  </mergeCells>
  <pageMargins left="0.7" right="0.7" top="0.75" bottom="0.75" header="0.3" footer="0.3"/>
  <pageSetup paperSize="9" scale="71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E1" sqref="E1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300" t="s">
        <v>465</v>
      </c>
    </row>
    <row r="3" spans="1:5" ht="33.950000000000003" customHeight="1" x14ac:dyDescent="0.2">
      <c r="A3" s="281" t="s">
        <v>318</v>
      </c>
      <c r="B3" s="281"/>
      <c r="C3" s="281"/>
      <c r="D3" s="281"/>
      <c r="E3" s="281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74" t="s">
        <v>48</v>
      </c>
      <c r="C6" s="274"/>
      <c r="D6" s="274"/>
      <c r="E6" s="109" t="s">
        <v>59</v>
      </c>
    </row>
    <row r="7" spans="1:5" ht="26.25" customHeight="1" x14ac:dyDescent="0.2">
      <c r="A7" s="32">
        <v>1</v>
      </c>
      <c r="B7" s="289" t="s">
        <v>60</v>
      </c>
      <c r="C7" s="289"/>
      <c r="D7" s="289"/>
      <c r="E7" s="228">
        <v>0</v>
      </c>
    </row>
    <row r="8" spans="1:5" ht="21" customHeight="1" x14ac:dyDescent="0.2">
      <c r="A8" s="32" t="s">
        <v>62</v>
      </c>
      <c r="B8" s="289" t="s">
        <v>61</v>
      </c>
      <c r="C8" s="289"/>
      <c r="D8" s="289"/>
      <c r="E8" s="228">
        <v>0</v>
      </c>
    </row>
    <row r="9" spans="1:5" ht="17.25" customHeight="1" x14ac:dyDescent="0.2">
      <c r="A9" s="32" t="s">
        <v>63</v>
      </c>
      <c r="B9" s="289" t="s">
        <v>66</v>
      </c>
      <c r="C9" s="289"/>
      <c r="D9" s="289"/>
      <c r="E9" s="228">
        <v>0</v>
      </c>
    </row>
    <row r="10" spans="1:5" ht="12.75" customHeight="1" x14ac:dyDescent="0.2">
      <c r="A10" s="32" t="s">
        <v>64</v>
      </c>
      <c r="B10" s="289" t="s">
        <v>67</v>
      </c>
      <c r="C10" s="289"/>
      <c r="D10" s="289"/>
      <c r="E10" s="228">
        <v>0</v>
      </c>
    </row>
    <row r="11" spans="1:5" ht="12.75" customHeight="1" x14ac:dyDescent="0.2">
      <c r="A11" s="32" t="s">
        <v>145</v>
      </c>
      <c r="B11" s="289" t="s">
        <v>146</v>
      </c>
      <c r="C11" s="289"/>
      <c r="D11" s="289"/>
      <c r="E11" s="228">
        <v>0</v>
      </c>
    </row>
    <row r="12" spans="1:5" x14ac:dyDescent="0.2">
      <c r="A12" s="110"/>
      <c r="B12" s="289" t="s">
        <v>65</v>
      </c>
      <c r="C12" s="289"/>
      <c r="D12" s="289"/>
      <c r="E12" s="228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Layout" zoomScaleNormal="100" workbookViewId="0">
      <selection activeCell="E1" sqref="E1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300" t="s">
        <v>466</v>
      </c>
    </row>
    <row r="3" spans="1:5" ht="33.950000000000003" customHeight="1" x14ac:dyDescent="0.2">
      <c r="A3" s="281" t="s">
        <v>350</v>
      </c>
      <c r="B3" s="281"/>
      <c r="C3" s="281"/>
      <c r="D3" s="281"/>
      <c r="E3" s="281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74" t="s">
        <v>48</v>
      </c>
      <c r="C6" s="274"/>
      <c r="D6" s="274"/>
      <c r="E6" s="26" t="s">
        <v>59</v>
      </c>
    </row>
    <row r="7" spans="1:5" ht="27.75" customHeight="1" x14ac:dyDescent="0.2">
      <c r="A7" s="32">
        <v>1</v>
      </c>
      <c r="B7" s="289" t="s">
        <v>60</v>
      </c>
      <c r="C7" s="289"/>
      <c r="D7" s="289"/>
      <c r="E7" s="228">
        <v>0</v>
      </c>
    </row>
    <row r="8" spans="1:5" ht="21" customHeight="1" x14ac:dyDescent="0.2">
      <c r="A8" s="32" t="s">
        <v>62</v>
      </c>
      <c r="B8" s="290" t="s">
        <v>61</v>
      </c>
      <c r="C8" s="291"/>
      <c r="D8" s="292"/>
      <c r="E8" s="228">
        <v>0</v>
      </c>
    </row>
    <row r="9" spans="1:5" ht="17.25" customHeight="1" x14ac:dyDescent="0.2">
      <c r="A9" s="32" t="s">
        <v>63</v>
      </c>
      <c r="B9" s="289" t="s">
        <v>66</v>
      </c>
      <c r="C9" s="289"/>
      <c r="D9" s="289"/>
      <c r="E9" s="228">
        <v>0</v>
      </c>
    </row>
    <row r="10" spans="1:5" ht="12.75" customHeight="1" x14ac:dyDescent="0.2">
      <c r="A10" s="32" t="s">
        <v>64</v>
      </c>
      <c r="B10" s="290" t="s">
        <v>67</v>
      </c>
      <c r="C10" s="291"/>
      <c r="D10" s="292"/>
      <c r="E10" s="228">
        <v>0</v>
      </c>
    </row>
    <row r="11" spans="1:5" ht="12.75" customHeight="1" x14ac:dyDescent="0.2">
      <c r="A11" s="32" t="s">
        <v>145</v>
      </c>
      <c r="B11" s="290" t="s">
        <v>146</v>
      </c>
      <c r="C11" s="291"/>
      <c r="D11" s="292"/>
      <c r="E11" s="228">
        <v>0</v>
      </c>
    </row>
    <row r="12" spans="1:5" x14ac:dyDescent="0.2">
      <c r="A12" s="22"/>
      <c r="B12" s="289" t="s">
        <v>65</v>
      </c>
      <c r="C12" s="289"/>
      <c r="D12" s="289"/>
      <c r="E12" s="228">
        <v>0</v>
      </c>
    </row>
    <row r="17" spans="2:2" x14ac:dyDescent="0.2">
      <c r="B17" s="14" t="s">
        <v>400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>
      <selection activeCell="C1" sqref="C1:D1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10.85546875" style="2" customWidth="1"/>
    <col min="4" max="4" width="10.85546875" style="39" customWidth="1"/>
    <col min="5" max="16384" width="9.140625" style="2"/>
  </cols>
  <sheetData>
    <row r="1" spans="1:9" ht="62.25" customHeight="1" x14ac:dyDescent="0.25">
      <c r="C1" s="294" t="s">
        <v>449</v>
      </c>
      <c r="D1" s="294"/>
    </row>
    <row r="2" spans="1:9" ht="20.25" customHeight="1" x14ac:dyDescent="0.25">
      <c r="C2" s="37"/>
    </row>
    <row r="3" spans="1:9" x14ac:dyDescent="0.25">
      <c r="A3" s="261" t="s">
        <v>411</v>
      </c>
      <c r="B3" s="261"/>
      <c r="C3" s="261"/>
    </row>
    <row r="4" spans="1:9" x14ac:dyDescent="0.25">
      <c r="C4" s="3" t="s">
        <v>58</v>
      </c>
    </row>
    <row r="5" spans="1:9" ht="24" customHeight="1" x14ac:dyDescent="0.25">
      <c r="A5" s="262" t="s">
        <v>0</v>
      </c>
      <c r="B5" s="264" t="s">
        <v>1</v>
      </c>
      <c r="C5" s="266" t="s">
        <v>207</v>
      </c>
      <c r="D5" s="267"/>
    </row>
    <row r="6" spans="1:9" ht="20.25" customHeight="1" x14ac:dyDescent="0.25">
      <c r="A6" s="263"/>
      <c r="B6" s="265"/>
      <c r="C6" s="7">
        <v>2023</v>
      </c>
      <c r="D6" s="7">
        <v>2024</v>
      </c>
    </row>
    <row r="7" spans="1:9" x14ac:dyDescent="0.25">
      <c r="A7" s="68"/>
      <c r="B7" s="71" t="s">
        <v>319</v>
      </c>
      <c r="C7" s="70">
        <f>C8+C13+C16+C22</f>
        <v>21948.100000000002</v>
      </c>
      <c r="D7" s="70">
        <f>D8+D13+D16+D22</f>
        <v>22297.200000000001</v>
      </c>
    </row>
    <row r="8" spans="1:9" ht="31.5" customHeight="1" x14ac:dyDescent="0.25">
      <c r="A8" s="6" t="s">
        <v>191</v>
      </c>
      <c r="B8" s="60" t="s">
        <v>150</v>
      </c>
      <c r="C8" s="64">
        <f>C9+C10+C11+C12</f>
        <v>2208.6999999999998</v>
      </c>
      <c r="D8" s="64">
        <f>D9+D10+D11+D12</f>
        <v>2367.8000000000002</v>
      </c>
    </row>
    <row r="9" spans="1:9" ht="52.5" customHeight="1" x14ac:dyDescent="0.25">
      <c r="A9" s="9" t="s">
        <v>192</v>
      </c>
      <c r="B9" s="61" t="s">
        <v>193</v>
      </c>
      <c r="C9" s="65">
        <v>988.2</v>
      </c>
      <c r="D9" s="65">
        <v>1042.5</v>
      </c>
    </row>
    <row r="10" spans="1:9" ht="55.5" customHeight="1" x14ac:dyDescent="0.25">
      <c r="A10" s="9" t="s">
        <v>196</v>
      </c>
      <c r="B10" s="61" t="s">
        <v>194</v>
      </c>
      <c r="C10" s="65">
        <v>5.5</v>
      </c>
      <c r="D10" s="65">
        <v>6</v>
      </c>
      <c r="I10" s="38"/>
    </row>
    <row r="11" spans="1:9" ht="45.75" customHeight="1" x14ac:dyDescent="0.25">
      <c r="A11" s="9" t="s">
        <v>197</v>
      </c>
      <c r="B11" s="61" t="s">
        <v>195</v>
      </c>
      <c r="C11" s="65">
        <v>1337.5</v>
      </c>
      <c r="D11" s="65">
        <v>1453</v>
      </c>
      <c r="I11" s="51"/>
    </row>
    <row r="12" spans="1:9" ht="49.5" customHeight="1" x14ac:dyDescent="0.25">
      <c r="A12" s="9" t="s">
        <v>202</v>
      </c>
      <c r="B12" s="61" t="s">
        <v>203</v>
      </c>
      <c r="C12" s="65">
        <v>-122.5</v>
      </c>
      <c r="D12" s="65">
        <v>-133.69999999999999</v>
      </c>
    </row>
    <row r="13" spans="1:9" ht="15.75" customHeight="1" x14ac:dyDescent="0.25">
      <c r="A13" s="6" t="s">
        <v>2</v>
      </c>
      <c r="B13" s="54" t="s">
        <v>3</v>
      </c>
      <c r="C13" s="64">
        <f>C14</f>
        <v>19028</v>
      </c>
      <c r="D13" s="64">
        <f>D14</f>
        <v>19218</v>
      </c>
    </row>
    <row r="14" spans="1:9" ht="13.5" customHeight="1" x14ac:dyDescent="0.25">
      <c r="A14" s="9" t="s">
        <v>4</v>
      </c>
      <c r="B14" s="55" t="s">
        <v>5</v>
      </c>
      <c r="C14" s="65">
        <f>C15</f>
        <v>19028</v>
      </c>
      <c r="D14" s="65">
        <f>D15</f>
        <v>19218</v>
      </c>
    </row>
    <row r="15" spans="1:9" ht="57" customHeight="1" x14ac:dyDescent="0.25">
      <c r="A15" s="9" t="s">
        <v>6</v>
      </c>
      <c r="B15" s="55" t="s">
        <v>7</v>
      </c>
      <c r="C15" s="223">
        <v>19028</v>
      </c>
      <c r="D15" s="225">
        <v>19218</v>
      </c>
    </row>
    <row r="16" spans="1:9" ht="18.75" customHeight="1" x14ac:dyDescent="0.25">
      <c r="A16" s="6" t="s">
        <v>8</v>
      </c>
      <c r="B16" s="54" t="s">
        <v>9</v>
      </c>
      <c r="C16" s="226">
        <f>C17+C20+C21+C18+C19</f>
        <v>691.4</v>
      </c>
      <c r="D16" s="226">
        <f>D17+D20+D21+D18+D19</f>
        <v>691.4</v>
      </c>
    </row>
    <row r="17" spans="1:4" ht="38.25" customHeight="1" x14ac:dyDescent="0.25">
      <c r="A17" s="9" t="s">
        <v>10</v>
      </c>
      <c r="B17" s="55" t="s">
        <v>104</v>
      </c>
      <c r="C17" s="223">
        <v>550</v>
      </c>
      <c r="D17" s="223">
        <v>550</v>
      </c>
    </row>
    <row r="18" spans="1:4" ht="18.75" customHeight="1" x14ac:dyDescent="0.25">
      <c r="A18" s="78" t="s">
        <v>332</v>
      </c>
      <c r="B18" s="30" t="s">
        <v>330</v>
      </c>
      <c r="C18" s="223">
        <v>2.4</v>
      </c>
      <c r="D18" s="223">
        <v>2.4</v>
      </c>
    </row>
    <row r="19" spans="1:4" ht="18.75" customHeight="1" x14ac:dyDescent="0.25">
      <c r="A19" s="78" t="s">
        <v>333</v>
      </c>
      <c r="B19" s="30" t="s">
        <v>331</v>
      </c>
      <c r="C19" s="223">
        <v>62</v>
      </c>
      <c r="D19" s="223">
        <v>62</v>
      </c>
    </row>
    <row r="20" spans="1:4" ht="48" customHeight="1" x14ac:dyDescent="0.25">
      <c r="A20" s="9" t="s">
        <v>136</v>
      </c>
      <c r="B20" s="55" t="s">
        <v>137</v>
      </c>
      <c r="C20" s="223">
        <v>37</v>
      </c>
      <c r="D20" s="224">
        <v>37</v>
      </c>
    </row>
    <row r="21" spans="1:4" ht="48.75" customHeight="1" x14ac:dyDescent="0.25">
      <c r="A21" s="9" t="s">
        <v>139</v>
      </c>
      <c r="B21" s="55" t="s">
        <v>138</v>
      </c>
      <c r="C21" s="223">
        <v>40</v>
      </c>
      <c r="D21" s="224">
        <v>40</v>
      </c>
    </row>
    <row r="22" spans="1:4" ht="16.5" customHeight="1" x14ac:dyDescent="0.25">
      <c r="A22" s="6" t="s">
        <v>11</v>
      </c>
      <c r="B22" s="54" t="s">
        <v>12</v>
      </c>
      <c r="C22" s="226">
        <f>C23</f>
        <v>20</v>
      </c>
      <c r="D22" s="226">
        <f>D23</f>
        <v>20</v>
      </c>
    </row>
    <row r="23" spans="1:4" ht="49.5" customHeight="1" x14ac:dyDescent="0.25">
      <c r="A23" s="9" t="s">
        <v>13</v>
      </c>
      <c r="B23" s="55" t="s">
        <v>14</v>
      </c>
      <c r="C23" s="223">
        <v>20</v>
      </c>
      <c r="D23" s="224">
        <v>20</v>
      </c>
    </row>
    <row r="24" spans="1:4" ht="16.5" customHeight="1" x14ac:dyDescent="0.25">
      <c r="A24" s="68"/>
      <c r="B24" s="71" t="s">
        <v>320</v>
      </c>
      <c r="C24" s="70">
        <f>C25+C31+C29</f>
        <v>1722.1999999999998</v>
      </c>
      <c r="D24" s="70">
        <f>D25+D31+D29</f>
        <v>1722.1999999999998</v>
      </c>
    </row>
    <row r="25" spans="1:4" ht="36" customHeight="1" x14ac:dyDescent="0.25">
      <c r="A25" s="6" t="s">
        <v>15</v>
      </c>
      <c r="B25" s="54" t="s">
        <v>98</v>
      </c>
      <c r="C25" s="64">
        <f>C26+C27+C28</f>
        <v>1703.6999999999998</v>
      </c>
      <c r="D25" s="64">
        <f>D26+D27+D28</f>
        <v>1703.6999999999998</v>
      </c>
    </row>
    <row r="26" spans="1:4" ht="42" customHeight="1" x14ac:dyDescent="0.25">
      <c r="A26" s="9" t="s">
        <v>16</v>
      </c>
      <c r="B26" s="55" t="s">
        <v>105</v>
      </c>
      <c r="C26" s="65">
        <v>0</v>
      </c>
      <c r="D26" s="28">
        <v>0</v>
      </c>
    </row>
    <row r="27" spans="1:4" ht="45.75" customHeight="1" x14ac:dyDescent="0.25">
      <c r="A27" s="9" t="s">
        <v>17</v>
      </c>
      <c r="B27" s="55" t="s">
        <v>18</v>
      </c>
      <c r="C27" s="65">
        <v>1429.8</v>
      </c>
      <c r="D27" s="28">
        <v>1429.8</v>
      </c>
    </row>
    <row r="28" spans="1:4" ht="46.5" customHeight="1" x14ac:dyDescent="0.25">
      <c r="A28" s="9" t="s">
        <v>112</v>
      </c>
      <c r="B28" s="55" t="s">
        <v>110</v>
      </c>
      <c r="C28" s="65">
        <v>273.89999999999998</v>
      </c>
      <c r="D28" s="65">
        <v>273.89999999999998</v>
      </c>
    </row>
    <row r="29" spans="1:4" ht="30.75" customHeight="1" x14ac:dyDescent="0.25">
      <c r="A29" s="49" t="s">
        <v>296</v>
      </c>
      <c r="B29" s="35" t="s">
        <v>347</v>
      </c>
      <c r="C29" s="64">
        <f>C30</f>
        <v>0</v>
      </c>
      <c r="D29" s="73">
        <f>D30</f>
        <v>0</v>
      </c>
    </row>
    <row r="30" spans="1:4" ht="20.25" customHeight="1" x14ac:dyDescent="0.25">
      <c r="A30" s="50" t="s">
        <v>297</v>
      </c>
      <c r="B30" s="57" t="s">
        <v>298</v>
      </c>
      <c r="C30" s="65">
        <v>0</v>
      </c>
      <c r="D30" s="65">
        <v>0</v>
      </c>
    </row>
    <row r="31" spans="1:4" ht="16.5" customHeight="1" x14ac:dyDescent="0.25">
      <c r="A31" s="6" t="s">
        <v>292</v>
      </c>
      <c r="B31" s="56" t="s">
        <v>293</v>
      </c>
      <c r="C31" s="64">
        <f>C32</f>
        <v>18.5</v>
      </c>
      <c r="D31" s="64">
        <f>D32</f>
        <v>18.5</v>
      </c>
    </row>
    <row r="32" spans="1:4" ht="33" customHeight="1" x14ac:dyDescent="0.25">
      <c r="A32" s="9" t="s">
        <v>294</v>
      </c>
      <c r="B32" s="57" t="s">
        <v>295</v>
      </c>
      <c r="C32" s="65">
        <v>18.5</v>
      </c>
      <c r="D32" s="65">
        <v>18.5</v>
      </c>
    </row>
    <row r="33" spans="1:7" ht="12.75" customHeight="1" x14ac:dyDescent="0.25">
      <c r="A33" s="68" t="s">
        <v>19</v>
      </c>
      <c r="B33" s="72" t="s">
        <v>99</v>
      </c>
      <c r="C33" s="70">
        <f>C34+C36+C40+C42</f>
        <v>8119.9</v>
      </c>
      <c r="D33" s="70">
        <f>D34+D36+D40+D42</f>
        <v>8193.3599999999988</v>
      </c>
    </row>
    <row r="34" spans="1:7" ht="28.5" customHeight="1" x14ac:dyDescent="0.25">
      <c r="A34" s="9" t="s">
        <v>283</v>
      </c>
      <c r="B34" s="55" t="s">
        <v>100</v>
      </c>
      <c r="C34" s="65">
        <f>C35</f>
        <v>7593.8</v>
      </c>
      <c r="D34" s="74">
        <f>D35</f>
        <v>7847.36</v>
      </c>
    </row>
    <row r="35" spans="1:7" ht="23.25" customHeight="1" x14ac:dyDescent="0.25">
      <c r="A35" s="9" t="s">
        <v>284</v>
      </c>
      <c r="B35" s="55" t="s">
        <v>106</v>
      </c>
      <c r="C35" s="65">
        <f>'иные мт 23(24)'!B11</f>
        <v>7593.8</v>
      </c>
      <c r="D35" s="65">
        <f>'иные мт 23(24)'!C11</f>
        <v>7847.36</v>
      </c>
    </row>
    <row r="36" spans="1:7" ht="28.5" customHeight="1" x14ac:dyDescent="0.25">
      <c r="A36" s="6" t="s">
        <v>285</v>
      </c>
      <c r="B36" s="54" t="s">
        <v>101</v>
      </c>
      <c r="C36" s="64">
        <f>C37+C39+C38</f>
        <v>285.2</v>
      </c>
      <c r="D36" s="64">
        <f>D37+D39+D38</f>
        <v>294.2</v>
      </c>
    </row>
    <row r="37" spans="1:7" ht="30.75" customHeight="1" x14ac:dyDescent="0.25">
      <c r="A37" s="9" t="s">
        <v>299</v>
      </c>
      <c r="B37" s="57" t="s">
        <v>300</v>
      </c>
      <c r="C37" s="65">
        <v>0</v>
      </c>
      <c r="D37" s="74">
        <v>0</v>
      </c>
    </row>
    <row r="38" spans="1:7" ht="27" customHeight="1" x14ac:dyDescent="0.25">
      <c r="A38" s="9" t="s">
        <v>287</v>
      </c>
      <c r="B38" s="55" t="s">
        <v>108</v>
      </c>
      <c r="C38" s="65">
        <f>'иные мт 23(24)'!B13</f>
        <v>255.2</v>
      </c>
      <c r="D38" s="65">
        <f>'иные мт 23(24)'!C13</f>
        <v>264.2</v>
      </c>
    </row>
    <row r="39" spans="1:7" ht="25.5" customHeight="1" x14ac:dyDescent="0.25">
      <c r="A39" s="9" t="s">
        <v>286</v>
      </c>
      <c r="B39" s="55" t="s">
        <v>107</v>
      </c>
      <c r="C39" s="65">
        <f>'иные мт 23(24)'!B14</f>
        <v>30</v>
      </c>
      <c r="D39" s="74">
        <f>'иные мт 23(24)'!C14</f>
        <v>30</v>
      </c>
    </row>
    <row r="40" spans="1:7" x14ac:dyDescent="0.25">
      <c r="A40" s="6" t="s">
        <v>288</v>
      </c>
      <c r="B40" s="54" t="s">
        <v>79</v>
      </c>
      <c r="C40" s="73">
        <f>C41</f>
        <v>240.9</v>
      </c>
      <c r="D40" s="73">
        <f>D41</f>
        <v>51.8</v>
      </c>
    </row>
    <row r="41" spans="1:7" ht="22.5" x14ac:dyDescent="0.25">
      <c r="A41" s="9" t="s">
        <v>289</v>
      </c>
      <c r="B41" s="55" t="s">
        <v>109</v>
      </c>
      <c r="C41" s="74">
        <f>'иные мт 23(24)'!B6</f>
        <v>240.9</v>
      </c>
      <c r="D41" s="74">
        <f>'иные мт 23(24)'!C6</f>
        <v>51.8</v>
      </c>
    </row>
    <row r="42" spans="1:7" ht="22.5" x14ac:dyDescent="0.25">
      <c r="A42" s="6" t="s">
        <v>204</v>
      </c>
      <c r="B42" s="54" t="s">
        <v>111</v>
      </c>
      <c r="C42" s="73">
        <f>C43</f>
        <v>0</v>
      </c>
      <c r="D42" s="73">
        <f>D43</f>
        <v>0</v>
      </c>
    </row>
    <row r="43" spans="1:7" x14ac:dyDescent="0.25">
      <c r="A43" s="9" t="s">
        <v>348</v>
      </c>
      <c r="B43" s="55" t="s">
        <v>111</v>
      </c>
      <c r="C43" s="74">
        <v>0</v>
      </c>
      <c r="D43" s="74">
        <v>0</v>
      </c>
    </row>
    <row r="44" spans="1:7" x14ac:dyDescent="0.25">
      <c r="A44" s="6"/>
      <c r="B44" s="54" t="s">
        <v>20</v>
      </c>
      <c r="C44" s="73">
        <f>C33+C24+C7</f>
        <v>31790.2</v>
      </c>
      <c r="D44" s="73">
        <f>D33+D24+D7</f>
        <v>32212.76</v>
      </c>
      <c r="F44" s="98"/>
      <c r="G44" s="98"/>
    </row>
    <row r="46" spans="1:7" x14ac:dyDescent="0.25">
      <c r="B46" s="5"/>
    </row>
    <row r="47" spans="1:7" x14ac:dyDescent="0.25">
      <c r="B47" s="102" t="s">
        <v>345</v>
      </c>
      <c r="C47" s="171"/>
      <c r="D47" s="103"/>
    </row>
    <row r="48" spans="1:7" x14ac:dyDescent="0.25">
      <c r="B48" s="77"/>
      <c r="C48" s="171"/>
      <c r="D48" s="171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scale="9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Layout" zoomScaleNormal="100" workbookViewId="0">
      <selection activeCell="E1" sqref="E1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300" t="s">
        <v>467</v>
      </c>
    </row>
    <row r="3" spans="1:5" ht="33.950000000000003" customHeight="1" x14ac:dyDescent="0.2">
      <c r="A3" s="281" t="s">
        <v>402</v>
      </c>
      <c r="B3" s="281"/>
      <c r="C3" s="281"/>
      <c r="D3" s="281"/>
      <c r="E3" s="281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74" t="s">
        <v>48</v>
      </c>
      <c r="C6" s="274"/>
      <c r="D6" s="274"/>
      <c r="E6" s="26" t="s">
        <v>59</v>
      </c>
    </row>
    <row r="7" spans="1:5" ht="27.75" customHeight="1" x14ac:dyDescent="0.2">
      <c r="A7" s="32">
        <v>1</v>
      </c>
      <c r="B7" s="289" t="s">
        <v>60</v>
      </c>
      <c r="C7" s="289"/>
      <c r="D7" s="289"/>
      <c r="E7" s="228">
        <v>0</v>
      </c>
    </row>
    <row r="8" spans="1:5" ht="21" customHeight="1" x14ac:dyDescent="0.2">
      <c r="A8" s="32" t="s">
        <v>62</v>
      </c>
      <c r="B8" s="290" t="s">
        <v>61</v>
      </c>
      <c r="C8" s="291"/>
      <c r="D8" s="292"/>
      <c r="E8" s="228">
        <v>0</v>
      </c>
    </row>
    <row r="9" spans="1:5" ht="17.25" customHeight="1" x14ac:dyDescent="0.2">
      <c r="A9" s="32" t="s">
        <v>63</v>
      </c>
      <c r="B9" s="289" t="s">
        <v>66</v>
      </c>
      <c r="C9" s="289"/>
      <c r="D9" s="289"/>
      <c r="E9" s="228">
        <v>0</v>
      </c>
    </row>
    <row r="10" spans="1:5" ht="12.75" customHeight="1" x14ac:dyDescent="0.2">
      <c r="A10" s="32" t="s">
        <v>64</v>
      </c>
      <c r="B10" s="290" t="s">
        <v>67</v>
      </c>
      <c r="C10" s="291"/>
      <c r="D10" s="292"/>
      <c r="E10" s="228">
        <v>0</v>
      </c>
    </row>
    <row r="11" spans="1:5" ht="12.75" customHeight="1" x14ac:dyDescent="0.2">
      <c r="A11" s="32" t="s">
        <v>145</v>
      </c>
      <c r="B11" s="290" t="s">
        <v>146</v>
      </c>
      <c r="C11" s="291"/>
      <c r="D11" s="292"/>
      <c r="E11" s="228">
        <v>0</v>
      </c>
    </row>
    <row r="12" spans="1:5" x14ac:dyDescent="0.2">
      <c r="A12" s="22"/>
      <c r="B12" s="289" t="s">
        <v>65</v>
      </c>
      <c r="C12" s="289"/>
      <c r="D12" s="289"/>
      <c r="E12" s="228">
        <v>0</v>
      </c>
    </row>
    <row r="18" spans="2:2" x14ac:dyDescent="0.2">
      <c r="B18" s="14" t="s">
        <v>401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6"/>
  <sheetViews>
    <sheetView zoomScaleNormal="100" workbookViewId="0">
      <selection activeCell="E1" sqref="E1:F1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7.28515625" style="12" customWidth="1"/>
    <col min="7" max="16384" width="9.140625" style="14"/>
  </cols>
  <sheetData>
    <row r="1" spans="1:6" ht="44.25" customHeight="1" x14ac:dyDescent="0.2">
      <c r="E1" s="295" t="s">
        <v>450</v>
      </c>
      <c r="F1" s="295"/>
    </row>
    <row r="2" spans="1:6" ht="45" customHeight="1" x14ac:dyDescent="0.2">
      <c r="A2" s="268" t="s">
        <v>409</v>
      </c>
      <c r="B2" s="268"/>
      <c r="C2" s="268"/>
      <c r="D2" s="268"/>
      <c r="E2" s="268"/>
      <c r="F2" s="268"/>
    </row>
    <row r="3" spans="1:6" ht="21" customHeight="1" x14ac:dyDescent="0.2"/>
    <row r="4" spans="1:6" x14ac:dyDescent="0.2">
      <c r="F4" s="12" t="s">
        <v>205</v>
      </c>
    </row>
    <row r="5" spans="1:6" ht="24" customHeight="1" x14ac:dyDescent="0.2">
      <c r="A5" s="107" t="s">
        <v>21</v>
      </c>
      <c r="B5" s="107" t="s">
        <v>22</v>
      </c>
      <c r="C5" s="107" t="s">
        <v>23</v>
      </c>
      <c r="D5" s="108" t="s">
        <v>24</v>
      </c>
      <c r="E5" s="107" t="s">
        <v>25</v>
      </c>
      <c r="F5" s="109" t="s">
        <v>405</v>
      </c>
    </row>
    <row r="6" spans="1:6" x14ac:dyDescent="0.2">
      <c r="A6" s="80" t="s">
        <v>26</v>
      </c>
      <c r="B6" s="82">
        <v>1</v>
      </c>
      <c r="C6" s="82">
        <v>0</v>
      </c>
      <c r="D6" s="83" t="s">
        <v>80</v>
      </c>
      <c r="E6" s="84" t="s">
        <v>80</v>
      </c>
      <c r="F6" s="85">
        <f>F7+F13+F19+F30+F36</f>
        <v>18081.099999999999</v>
      </c>
    </row>
    <row r="7" spans="1:6" ht="22.5" x14ac:dyDescent="0.2">
      <c r="A7" s="75" t="s">
        <v>27</v>
      </c>
      <c r="B7" s="86">
        <v>1</v>
      </c>
      <c r="C7" s="86">
        <v>2</v>
      </c>
      <c r="D7" s="63" t="s">
        <v>80</v>
      </c>
      <c r="E7" s="87" t="s">
        <v>80</v>
      </c>
      <c r="F7" s="62">
        <f t="shared" ref="F7:F11" si="0">F8</f>
        <v>2216.9</v>
      </c>
    </row>
    <row r="8" spans="1:6" ht="33.75" x14ac:dyDescent="0.2">
      <c r="A8" s="139" t="s">
        <v>442</v>
      </c>
      <c r="B8" s="133">
        <v>1</v>
      </c>
      <c r="C8" s="133">
        <v>2</v>
      </c>
      <c r="D8" s="134" t="s">
        <v>211</v>
      </c>
      <c r="E8" s="135" t="s">
        <v>80</v>
      </c>
      <c r="F8" s="136">
        <f t="shared" si="0"/>
        <v>2216.9</v>
      </c>
    </row>
    <row r="9" spans="1:6" ht="33.75" x14ac:dyDescent="0.2">
      <c r="A9" s="139" t="s">
        <v>133</v>
      </c>
      <c r="B9" s="133">
        <v>1</v>
      </c>
      <c r="C9" s="133">
        <v>2</v>
      </c>
      <c r="D9" s="134" t="s">
        <v>235</v>
      </c>
      <c r="E9" s="135"/>
      <c r="F9" s="136">
        <f t="shared" si="0"/>
        <v>2216.9</v>
      </c>
    </row>
    <row r="10" spans="1:6" x14ac:dyDescent="0.2">
      <c r="A10" s="139" t="s">
        <v>113</v>
      </c>
      <c r="B10" s="133">
        <v>1</v>
      </c>
      <c r="C10" s="133">
        <v>2</v>
      </c>
      <c r="D10" s="134" t="s">
        <v>212</v>
      </c>
      <c r="E10" s="135" t="s">
        <v>80</v>
      </c>
      <c r="F10" s="136">
        <f t="shared" si="0"/>
        <v>2216.9</v>
      </c>
    </row>
    <row r="11" spans="1:6" ht="45" x14ac:dyDescent="0.2">
      <c r="A11" s="131" t="s">
        <v>84</v>
      </c>
      <c r="B11" s="133">
        <v>1</v>
      </c>
      <c r="C11" s="133">
        <v>2</v>
      </c>
      <c r="D11" s="134" t="s">
        <v>212</v>
      </c>
      <c r="E11" s="135" t="s">
        <v>85</v>
      </c>
      <c r="F11" s="136">
        <f t="shared" si="0"/>
        <v>2216.9</v>
      </c>
    </row>
    <row r="12" spans="1:6" ht="22.5" x14ac:dyDescent="0.2">
      <c r="A12" s="131" t="s">
        <v>88</v>
      </c>
      <c r="B12" s="133">
        <v>1</v>
      </c>
      <c r="C12" s="133">
        <v>2</v>
      </c>
      <c r="D12" s="134" t="s">
        <v>212</v>
      </c>
      <c r="E12" s="135" t="s">
        <v>89</v>
      </c>
      <c r="F12" s="136">
        <f>'расходы по структуре 2022 '!G12</f>
        <v>2216.9</v>
      </c>
    </row>
    <row r="13" spans="1:6" ht="33.75" x14ac:dyDescent="0.2">
      <c r="A13" s="159" t="s">
        <v>28</v>
      </c>
      <c r="B13" s="86">
        <v>1</v>
      </c>
      <c r="C13" s="86">
        <v>4</v>
      </c>
      <c r="D13" s="63"/>
      <c r="E13" s="87"/>
      <c r="F13" s="62">
        <f>F14</f>
        <v>11617.7</v>
      </c>
    </row>
    <row r="14" spans="1:6" ht="33.75" x14ac:dyDescent="0.2">
      <c r="A14" s="139" t="s">
        <v>442</v>
      </c>
      <c r="B14" s="133">
        <v>1</v>
      </c>
      <c r="C14" s="133">
        <v>4</v>
      </c>
      <c r="D14" s="134" t="s">
        <v>211</v>
      </c>
      <c r="E14" s="135" t="s">
        <v>80</v>
      </c>
      <c r="F14" s="136">
        <f>F15</f>
        <v>11617.7</v>
      </c>
    </row>
    <row r="15" spans="1:6" ht="33.75" x14ac:dyDescent="0.2">
      <c r="A15" s="139" t="s">
        <v>133</v>
      </c>
      <c r="B15" s="133">
        <v>1</v>
      </c>
      <c r="C15" s="133">
        <v>4</v>
      </c>
      <c r="D15" s="134" t="s">
        <v>235</v>
      </c>
      <c r="E15" s="135"/>
      <c r="F15" s="136">
        <f>F16</f>
        <v>11617.7</v>
      </c>
    </row>
    <row r="16" spans="1:6" x14ac:dyDescent="0.2">
      <c r="A16" s="139" t="s">
        <v>71</v>
      </c>
      <c r="B16" s="133">
        <v>1</v>
      </c>
      <c r="C16" s="133">
        <v>4</v>
      </c>
      <c r="D16" s="134" t="s">
        <v>213</v>
      </c>
      <c r="E16" s="135" t="s">
        <v>80</v>
      </c>
      <c r="F16" s="136">
        <f>F17</f>
        <v>11617.7</v>
      </c>
    </row>
    <row r="17" spans="1:6" ht="45" x14ac:dyDescent="0.2">
      <c r="A17" s="131" t="s">
        <v>84</v>
      </c>
      <c r="B17" s="133">
        <v>1</v>
      </c>
      <c r="C17" s="133">
        <v>4</v>
      </c>
      <c r="D17" s="134" t="s">
        <v>213</v>
      </c>
      <c r="E17" s="135" t="s">
        <v>85</v>
      </c>
      <c r="F17" s="136">
        <f>F18</f>
        <v>11617.7</v>
      </c>
    </row>
    <row r="18" spans="1:6" ht="22.5" x14ac:dyDescent="0.2">
      <c r="A18" s="131" t="s">
        <v>88</v>
      </c>
      <c r="B18" s="133">
        <v>1</v>
      </c>
      <c r="C18" s="133">
        <v>4</v>
      </c>
      <c r="D18" s="134" t="s">
        <v>213</v>
      </c>
      <c r="E18" s="135" t="s">
        <v>89</v>
      </c>
      <c r="F18" s="140">
        <f>'расходы по структуре 2022 '!G21</f>
        <v>11617.7</v>
      </c>
    </row>
    <row r="19" spans="1:6" ht="33.75" x14ac:dyDescent="0.2">
      <c r="A19" s="159" t="s">
        <v>123</v>
      </c>
      <c r="B19" s="86">
        <v>1</v>
      </c>
      <c r="C19" s="86">
        <v>6</v>
      </c>
      <c r="D19" s="63"/>
      <c r="E19" s="87"/>
      <c r="F19" s="62">
        <f>F25+F20</f>
        <v>45</v>
      </c>
    </row>
    <row r="20" spans="1:6" x14ac:dyDescent="0.2">
      <c r="A20" s="139" t="s">
        <v>97</v>
      </c>
      <c r="B20" s="133">
        <v>1</v>
      </c>
      <c r="C20" s="133">
        <v>6</v>
      </c>
      <c r="D20" s="134" t="s">
        <v>210</v>
      </c>
      <c r="E20" s="135"/>
      <c r="F20" s="136">
        <f>F21</f>
        <v>19.3</v>
      </c>
    </row>
    <row r="21" spans="1:6" ht="33.75" x14ac:dyDescent="0.2">
      <c r="A21" s="139" t="s">
        <v>277</v>
      </c>
      <c r="B21" s="133">
        <v>1</v>
      </c>
      <c r="C21" s="133">
        <v>6</v>
      </c>
      <c r="D21" s="134" t="s">
        <v>215</v>
      </c>
      <c r="E21" s="135"/>
      <c r="F21" s="136">
        <f>F22</f>
        <v>19.3</v>
      </c>
    </row>
    <row r="22" spans="1:6" ht="56.25" x14ac:dyDescent="0.2">
      <c r="A22" s="131" t="s">
        <v>122</v>
      </c>
      <c r="B22" s="133">
        <v>1</v>
      </c>
      <c r="C22" s="133">
        <v>6</v>
      </c>
      <c r="D22" s="134" t="s">
        <v>216</v>
      </c>
      <c r="E22" s="135"/>
      <c r="F22" s="136">
        <f>F23</f>
        <v>19.3</v>
      </c>
    </row>
    <row r="23" spans="1:6" x14ac:dyDescent="0.2">
      <c r="A23" s="131" t="s">
        <v>96</v>
      </c>
      <c r="B23" s="133">
        <v>1</v>
      </c>
      <c r="C23" s="133">
        <v>6</v>
      </c>
      <c r="D23" s="134" t="s">
        <v>216</v>
      </c>
      <c r="E23" s="135">
        <v>500</v>
      </c>
      <c r="F23" s="136">
        <f>F24</f>
        <v>19.3</v>
      </c>
    </row>
    <row r="24" spans="1:6" x14ac:dyDescent="0.2">
      <c r="A24" s="131" t="s">
        <v>79</v>
      </c>
      <c r="B24" s="133">
        <v>1</v>
      </c>
      <c r="C24" s="133">
        <v>6</v>
      </c>
      <c r="D24" s="134" t="s">
        <v>216</v>
      </c>
      <c r="E24" s="135">
        <v>540</v>
      </c>
      <c r="F24" s="136">
        <f>'расходы по структуре 2022 '!G30</f>
        <v>19.3</v>
      </c>
    </row>
    <row r="25" spans="1:6" ht="33.75" x14ac:dyDescent="0.2">
      <c r="A25" s="139" t="s">
        <v>442</v>
      </c>
      <c r="B25" s="133">
        <v>1</v>
      </c>
      <c r="C25" s="133">
        <v>6</v>
      </c>
      <c r="D25" s="134" t="s">
        <v>211</v>
      </c>
      <c r="E25" s="135"/>
      <c r="F25" s="136">
        <f>F26</f>
        <v>25.7</v>
      </c>
    </row>
    <row r="26" spans="1:6" ht="33.75" x14ac:dyDescent="0.2">
      <c r="A26" s="139" t="s">
        <v>133</v>
      </c>
      <c r="B26" s="133">
        <v>1</v>
      </c>
      <c r="C26" s="133">
        <v>6</v>
      </c>
      <c r="D26" s="134" t="s">
        <v>235</v>
      </c>
      <c r="E26" s="135"/>
      <c r="F26" s="136">
        <f>F27</f>
        <v>25.7</v>
      </c>
    </row>
    <row r="27" spans="1:6" ht="56.25" x14ac:dyDescent="0.2">
      <c r="A27" s="131" t="s">
        <v>122</v>
      </c>
      <c r="B27" s="133">
        <v>1</v>
      </c>
      <c r="C27" s="133">
        <v>6</v>
      </c>
      <c r="D27" s="134" t="s">
        <v>214</v>
      </c>
      <c r="E27" s="135"/>
      <c r="F27" s="136">
        <f>F28</f>
        <v>25.7</v>
      </c>
    </row>
    <row r="28" spans="1:6" x14ac:dyDescent="0.2">
      <c r="A28" s="131" t="s">
        <v>96</v>
      </c>
      <c r="B28" s="133">
        <v>1</v>
      </c>
      <c r="C28" s="133">
        <v>6</v>
      </c>
      <c r="D28" s="134" t="s">
        <v>214</v>
      </c>
      <c r="E28" s="135">
        <v>500</v>
      </c>
      <c r="F28" s="136">
        <f>F29</f>
        <v>25.7</v>
      </c>
    </row>
    <row r="29" spans="1:6" x14ac:dyDescent="0.2">
      <c r="A29" s="131" t="s">
        <v>79</v>
      </c>
      <c r="B29" s="133">
        <v>1</v>
      </c>
      <c r="C29" s="133">
        <v>6</v>
      </c>
      <c r="D29" s="134" t="s">
        <v>214</v>
      </c>
      <c r="E29" s="135">
        <v>540</v>
      </c>
      <c r="F29" s="136">
        <f>'расходы по структуре 2022 '!G35</f>
        <v>25.7</v>
      </c>
    </row>
    <row r="30" spans="1:6" x14ac:dyDescent="0.2">
      <c r="A30" s="75" t="s">
        <v>29</v>
      </c>
      <c r="B30" s="86">
        <v>1</v>
      </c>
      <c r="C30" s="86">
        <v>11</v>
      </c>
      <c r="D30" s="63"/>
      <c r="E30" s="87" t="s">
        <v>80</v>
      </c>
      <c r="F30" s="62">
        <f>F31</f>
        <v>50</v>
      </c>
    </row>
    <row r="31" spans="1:6" x14ac:dyDescent="0.2">
      <c r="A31" s="139" t="s">
        <v>97</v>
      </c>
      <c r="B31" s="133">
        <v>1</v>
      </c>
      <c r="C31" s="133">
        <v>11</v>
      </c>
      <c r="D31" s="134" t="s">
        <v>210</v>
      </c>
      <c r="E31" s="135" t="s">
        <v>80</v>
      </c>
      <c r="F31" s="136">
        <f>F32</f>
        <v>50</v>
      </c>
    </row>
    <row r="32" spans="1:6" ht="33.75" x14ac:dyDescent="0.2">
      <c r="A32" s="139" t="s">
        <v>134</v>
      </c>
      <c r="B32" s="133">
        <v>1</v>
      </c>
      <c r="C32" s="133">
        <v>11</v>
      </c>
      <c r="D32" s="134" t="s">
        <v>149</v>
      </c>
      <c r="E32" s="135" t="s">
        <v>80</v>
      </c>
      <c r="F32" s="136">
        <f>F33</f>
        <v>50</v>
      </c>
    </row>
    <row r="33" spans="1:6" x14ac:dyDescent="0.2">
      <c r="A33" s="139" t="s">
        <v>209</v>
      </c>
      <c r="B33" s="133">
        <v>1</v>
      </c>
      <c r="C33" s="133">
        <v>11</v>
      </c>
      <c r="D33" s="134" t="s">
        <v>218</v>
      </c>
      <c r="E33" s="135"/>
      <c r="F33" s="140">
        <f>F34</f>
        <v>50</v>
      </c>
    </row>
    <row r="34" spans="1:6" x14ac:dyDescent="0.2">
      <c r="A34" s="131" t="s">
        <v>90</v>
      </c>
      <c r="B34" s="133">
        <v>1</v>
      </c>
      <c r="C34" s="133">
        <v>11</v>
      </c>
      <c r="D34" s="134" t="s">
        <v>218</v>
      </c>
      <c r="E34" s="135" t="s">
        <v>91</v>
      </c>
      <c r="F34" s="136">
        <f>F35</f>
        <v>50</v>
      </c>
    </row>
    <row r="35" spans="1:6" x14ac:dyDescent="0.2">
      <c r="A35" s="131" t="s">
        <v>74</v>
      </c>
      <c r="B35" s="133">
        <v>1</v>
      </c>
      <c r="C35" s="133">
        <v>11</v>
      </c>
      <c r="D35" s="134" t="s">
        <v>218</v>
      </c>
      <c r="E35" s="135" t="s">
        <v>68</v>
      </c>
      <c r="F35" s="140">
        <f>'расходы по структуре 2022 '!G41</f>
        <v>50</v>
      </c>
    </row>
    <row r="36" spans="1:6" x14ac:dyDescent="0.2">
      <c r="A36" s="75" t="s">
        <v>30</v>
      </c>
      <c r="B36" s="86">
        <v>1</v>
      </c>
      <c r="C36" s="86">
        <v>13</v>
      </c>
      <c r="D36" s="63" t="s">
        <v>80</v>
      </c>
      <c r="E36" s="87" t="s">
        <v>80</v>
      </c>
      <c r="F36" s="62">
        <f>F37+F54+F63</f>
        <v>4151.5</v>
      </c>
    </row>
    <row r="37" spans="1:6" ht="33.75" x14ac:dyDescent="0.2">
      <c r="A37" s="139" t="s">
        <v>442</v>
      </c>
      <c r="B37" s="133">
        <v>1</v>
      </c>
      <c r="C37" s="133">
        <v>13</v>
      </c>
      <c r="D37" s="134" t="s">
        <v>211</v>
      </c>
      <c r="E37" s="135" t="s">
        <v>80</v>
      </c>
      <c r="F37" s="136">
        <f>F38+F49</f>
        <v>2703.8</v>
      </c>
    </row>
    <row r="38" spans="1:6" ht="33.75" x14ac:dyDescent="0.2">
      <c r="A38" s="139" t="s">
        <v>132</v>
      </c>
      <c r="B38" s="133">
        <v>1</v>
      </c>
      <c r="C38" s="133">
        <v>13</v>
      </c>
      <c r="D38" s="134" t="s">
        <v>235</v>
      </c>
      <c r="E38" s="135" t="s">
        <v>80</v>
      </c>
      <c r="F38" s="136">
        <f>F39+F46</f>
        <v>2683.8</v>
      </c>
    </row>
    <row r="39" spans="1:6" ht="22.5" x14ac:dyDescent="0.2">
      <c r="A39" s="166" t="s">
        <v>252</v>
      </c>
      <c r="B39" s="133">
        <v>1</v>
      </c>
      <c r="C39" s="133">
        <v>13</v>
      </c>
      <c r="D39" s="134" t="s">
        <v>219</v>
      </c>
      <c r="E39" s="135"/>
      <c r="F39" s="140">
        <f>F40+F42+F44</f>
        <v>2666.3</v>
      </c>
    </row>
    <row r="40" spans="1:6" ht="45" x14ac:dyDescent="0.2">
      <c r="A40" s="131" t="s">
        <v>84</v>
      </c>
      <c r="B40" s="133">
        <v>1</v>
      </c>
      <c r="C40" s="133">
        <v>13</v>
      </c>
      <c r="D40" s="134" t="s">
        <v>219</v>
      </c>
      <c r="E40" s="135" t="s">
        <v>85</v>
      </c>
      <c r="F40" s="140">
        <f>F41</f>
        <v>1866.6</v>
      </c>
    </row>
    <row r="41" spans="1:6" x14ac:dyDescent="0.2">
      <c r="A41" s="131" t="s">
        <v>86</v>
      </c>
      <c r="B41" s="133">
        <v>1</v>
      </c>
      <c r="C41" s="133">
        <v>13</v>
      </c>
      <c r="D41" s="134" t="s">
        <v>219</v>
      </c>
      <c r="E41" s="135" t="s">
        <v>87</v>
      </c>
      <c r="F41" s="140">
        <f>'расходы по структуре 2022 '!G47</f>
        <v>1866.6</v>
      </c>
    </row>
    <row r="42" spans="1:6" ht="22.5" x14ac:dyDescent="0.2">
      <c r="A42" s="131" t="s">
        <v>147</v>
      </c>
      <c r="B42" s="133">
        <v>1</v>
      </c>
      <c r="C42" s="133">
        <v>13</v>
      </c>
      <c r="D42" s="134" t="s">
        <v>219</v>
      </c>
      <c r="E42" s="135" t="s">
        <v>81</v>
      </c>
      <c r="F42" s="136">
        <f>F43</f>
        <v>797.2</v>
      </c>
    </row>
    <row r="43" spans="1:6" ht="22.5" x14ac:dyDescent="0.2">
      <c r="A43" s="131" t="s">
        <v>82</v>
      </c>
      <c r="B43" s="133">
        <v>1</v>
      </c>
      <c r="C43" s="133">
        <v>13</v>
      </c>
      <c r="D43" s="134" t="s">
        <v>219</v>
      </c>
      <c r="E43" s="135" t="s">
        <v>83</v>
      </c>
      <c r="F43" s="136">
        <f>'расходы по структуре 2022 '!G53</f>
        <v>797.2</v>
      </c>
    </row>
    <row r="44" spans="1:6" x14ac:dyDescent="0.2">
      <c r="A44" s="131" t="s">
        <v>90</v>
      </c>
      <c r="B44" s="133">
        <v>1</v>
      </c>
      <c r="C44" s="133">
        <v>13</v>
      </c>
      <c r="D44" s="134" t="s">
        <v>219</v>
      </c>
      <c r="E44" s="135" t="s">
        <v>91</v>
      </c>
      <c r="F44" s="136">
        <f>F45</f>
        <v>2.5</v>
      </c>
    </row>
    <row r="45" spans="1:6" x14ac:dyDescent="0.2">
      <c r="A45" s="131" t="s">
        <v>92</v>
      </c>
      <c r="B45" s="133">
        <v>1</v>
      </c>
      <c r="C45" s="133">
        <v>13</v>
      </c>
      <c r="D45" s="134" t="s">
        <v>219</v>
      </c>
      <c r="E45" s="135" t="s">
        <v>93</v>
      </c>
      <c r="F45" s="136">
        <f>'расходы по структуре 2022 '!G56</f>
        <v>2.5</v>
      </c>
    </row>
    <row r="46" spans="1:6" x14ac:dyDescent="0.2">
      <c r="A46" s="131" t="s">
        <v>115</v>
      </c>
      <c r="B46" s="133">
        <v>1</v>
      </c>
      <c r="C46" s="133">
        <v>13</v>
      </c>
      <c r="D46" s="134" t="s">
        <v>346</v>
      </c>
      <c r="E46" s="135"/>
      <c r="F46" s="140">
        <f>F47</f>
        <v>17.5</v>
      </c>
    </row>
    <row r="47" spans="1:6" x14ac:dyDescent="0.2">
      <c r="A47" s="131" t="s">
        <v>90</v>
      </c>
      <c r="B47" s="133">
        <v>1</v>
      </c>
      <c r="C47" s="133">
        <v>13</v>
      </c>
      <c r="D47" s="134" t="s">
        <v>346</v>
      </c>
      <c r="E47" s="135">
        <v>800</v>
      </c>
      <c r="F47" s="140">
        <f>F48</f>
        <v>17.5</v>
      </c>
    </row>
    <row r="48" spans="1:6" x14ac:dyDescent="0.2">
      <c r="A48" s="131" t="s">
        <v>92</v>
      </c>
      <c r="B48" s="133">
        <v>1</v>
      </c>
      <c r="C48" s="133">
        <v>13</v>
      </c>
      <c r="D48" s="134" t="s">
        <v>346</v>
      </c>
      <c r="E48" s="135" t="s">
        <v>93</v>
      </c>
      <c r="F48" s="140">
        <f>'расходы по структуре 2022 '!G61</f>
        <v>17.5</v>
      </c>
    </row>
    <row r="49" spans="1:6" ht="33.75" x14ac:dyDescent="0.2">
      <c r="A49" s="131" t="s">
        <v>305</v>
      </c>
      <c r="B49" s="133">
        <v>1</v>
      </c>
      <c r="C49" s="133">
        <v>13</v>
      </c>
      <c r="D49" s="134" t="s">
        <v>306</v>
      </c>
      <c r="E49" s="135"/>
      <c r="F49" s="140">
        <f>F50+F52</f>
        <v>20</v>
      </c>
    </row>
    <row r="50" spans="1:6" x14ac:dyDescent="0.2">
      <c r="A50" s="131" t="s">
        <v>115</v>
      </c>
      <c r="B50" s="133">
        <v>1</v>
      </c>
      <c r="C50" s="133">
        <v>13</v>
      </c>
      <c r="D50" s="134" t="s">
        <v>307</v>
      </c>
      <c r="E50" s="135">
        <v>200</v>
      </c>
      <c r="F50" s="140">
        <f>F51</f>
        <v>20</v>
      </c>
    </row>
    <row r="51" spans="1:6" ht="22.5" x14ac:dyDescent="0.2">
      <c r="A51" s="131" t="s">
        <v>82</v>
      </c>
      <c r="B51" s="133">
        <v>1</v>
      </c>
      <c r="C51" s="133">
        <v>13</v>
      </c>
      <c r="D51" s="134" t="s">
        <v>307</v>
      </c>
      <c r="E51" s="135">
        <v>240</v>
      </c>
      <c r="F51" s="140">
        <f>'расходы по структуре 2022 '!G66</f>
        <v>20</v>
      </c>
    </row>
    <row r="52" spans="1:6" x14ac:dyDescent="0.2">
      <c r="A52" s="131" t="s">
        <v>90</v>
      </c>
      <c r="B52" s="133">
        <v>1</v>
      </c>
      <c r="C52" s="133">
        <v>13</v>
      </c>
      <c r="D52" s="134" t="s">
        <v>307</v>
      </c>
      <c r="E52" s="135">
        <v>800</v>
      </c>
      <c r="F52" s="140">
        <f>F53</f>
        <v>0</v>
      </c>
    </row>
    <row r="53" spans="1:6" x14ac:dyDescent="0.2">
      <c r="A53" s="131" t="s">
        <v>92</v>
      </c>
      <c r="B53" s="133">
        <v>1</v>
      </c>
      <c r="C53" s="133">
        <v>13</v>
      </c>
      <c r="D53" s="134" t="s">
        <v>307</v>
      </c>
      <c r="E53" s="135">
        <v>850</v>
      </c>
      <c r="F53" s="140">
        <f>'расходы по структуре 2022 '!G69</f>
        <v>0</v>
      </c>
    </row>
    <row r="54" spans="1:6" ht="33.75" x14ac:dyDescent="0.2">
      <c r="A54" s="131" t="s">
        <v>443</v>
      </c>
      <c r="B54" s="133">
        <v>1</v>
      </c>
      <c r="C54" s="133">
        <v>13</v>
      </c>
      <c r="D54" s="134" t="s">
        <v>220</v>
      </c>
      <c r="E54" s="135"/>
      <c r="F54" s="136">
        <f>F55+F61</f>
        <v>1445.7</v>
      </c>
    </row>
    <row r="55" spans="1:6" ht="33.75" x14ac:dyDescent="0.2">
      <c r="A55" s="131" t="s">
        <v>135</v>
      </c>
      <c r="B55" s="133">
        <v>1</v>
      </c>
      <c r="C55" s="133">
        <v>13</v>
      </c>
      <c r="D55" s="134" t="s">
        <v>221</v>
      </c>
      <c r="E55" s="135"/>
      <c r="F55" s="136">
        <f>F56</f>
        <v>1385.7</v>
      </c>
    </row>
    <row r="56" spans="1:6" ht="22.5" x14ac:dyDescent="0.2">
      <c r="A56" s="131" t="s">
        <v>116</v>
      </c>
      <c r="B56" s="133">
        <v>1</v>
      </c>
      <c r="C56" s="133">
        <v>13</v>
      </c>
      <c r="D56" s="134" t="s">
        <v>222</v>
      </c>
      <c r="E56" s="135"/>
      <c r="F56" s="136">
        <f>F57+F59</f>
        <v>1385.7</v>
      </c>
    </row>
    <row r="57" spans="1:6" ht="22.5" x14ac:dyDescent="0.2">
      <c r="A57" s="131" t="s">
        <v>147</v>
      </c>
      <c r="B57" s="133">
        <v>1</v>
      </c>
      <c r="C57" s="133">
        <v>13</v>
      </c>
      <c r="D57" s="134" t="s">
        <v>222</v>
      </c>
      <c r="E57" s="135" t="s">
        <v>81</v>
      </c>
      <c r="F57" s="136">
        <f>F58</f>
        <v>1364.2</v>
      </c>
    </row>
    <row r="58" spans="1:6" ht="22.5" x14ac:dyDescent="0.2">
      <c r="A58" s="131" t="s">
        <v>82</v>
      </c>
      <c r="B58" s="133">
        <v>1</v>
      </c>
      <c r="C58" s="133">
        <v>13</v>
      </c>
      <c r="D58" s="134" t="s">
        <v>222</v>
      </c>
      <c r="E58" s="135" t="s">
        <v>83</v>
      </c>
      <c r="F58" s="136">
        <f>'расходы по структуре 2022 '!G75</f>
        <v>1364.2</v>
      </c>
    </row>
    <row r="59" spans="1:6" x14ac:dyDescent="0.2">
      <c r="A59" s="131" t="s">
        <v>90</v>
      </c>
      <c r="B59" s="133">
        <v>1</v>
      </c>
      <c r="C59" s="133">
        <v>13</v>
      </c>
      <c r="D59" s="134" t="s">
        <v>222</v>
      </c>
      <c r="E59" s="135">
        <v>800</v>
      </c>
      <c r="F59" s="136">
        <f>F60</f>
        <v>21.5</v>
      </c>
    </row>
    <row r="60" spans="1:6" x14ac:dyDescent="0.2">
      <c r="A60" s="131" t="s">
        <v>92</v>
      </c>
      <c r="B60" s="133">
        <v>1</v>
      </c>
      <c r="C60" s="133">
        <v>13</v>
      </c>
      <c r="D60" s="134" t="s">
        <v>222</v>
      </c>
      <c r="E60" s="135">
        <v>850</v>
      </c>
      <c r="F60" s="136">
        <v>21.5</v>
      </c>
    </row>
    <row r="61" spans="1:6" ht="22.5" x14ac:dyDescent="0.2">
      <c r="A61" s="131" t="s">
        <v>116</v>
      </c>
      <c r="B61" s="133">
        <v>1</v>
      </c>
      <c r="C61" s="133">
        <v>13</v>
      </c>
      <c r="D61" s="134" t="s">
        <v>337</v>
      </c>
      <c r="E61" s="135"/>
      <c r="F61" s="140">
        <f>F62</f>
        <v>60</v>
      </c>
    </row>
    <row r="62" spans="1:6" ht="22.5" x14ac:dyDescent="0.2">
      <c r="A62" s="131" t="s">
        <v>82</v>
      </c>
      <c r="B62" s="133">
        <v>1</v>
      </c>
      <c r="C62" s="133">
        <v>13</v>
      </c>
      <c r="D62" s="134" t="s">
        <v>339</v>
      </c>
      <c r="E62" s="135">
        <v>240</v>
      </c>
      <c r="F62" s="140">
        <f>'расходы по структуре 2022 '!G81</f>
        <v>60</v>
      </c>
    </row>
    <row r="63" spans="1:6" ht="33.75" x14ac:dyDescent="0.2">
      <c r="A63" s="131" t="s">
        <v>366</v>
      </c>
      <c r="B63" s="133">
        <v>1</v>
      </c>
      <c r="C63" s="133">
        <v>13</v>
      </c>
      <c r="D63" s="134" t="s">
        <v>223</v>
      </c>
      <c r="E63" s="135"/>
      <c r="F63" s="136">
        <f>F64+F69</f>
        <v>2</v>
      </c>
    </row>
    <row r="64" spans="1:6" ht="22.5" x14ac:dyDescent="0.2">
      <c r="A64" s="131" t="s">
        <v>264</v>
      </c>
      <c r="B64" s="133">
        <v>1</v>
      </c>
      <c r="C64" s="133">
        <v>13</v>
      </c>
      <c r="D64" s="134" t="s">
        <v>265</v>
      </c>
      <c r="E64" s="135"/>
      <c r="F64" s="136">
        <f>F65</f>
        <v>1</v>
      </c>
    </row>
    <row r="65" spans="1:6" ht="33.75" x14ac:dyDescent="0.2">
      <c r="A65" s="131" t="s">
        <v>329</v>
      </c>
      <c r="B65" s="133">
        <v>1</v>
      </c>
      <c r="C65" s="133">
        <v>13</v>
      </c>
      <c r="D65" s="134" t="s">
        <v>266</v>
      </c>
      <c r="E65" s="135"/>
      <c r="F65" s="136">
        <f>F66</f>
        <v>1</v>
      </c>
    </row>
    <row r="66" spans="1:6" ht="22.5" x14ac:dyDescent="0.2">
      <c r="A66" s="131" t="s">
        <v>116</v>
      </c>
      <c r="B66" s="133">
        <v>1</v>
      </c>
      <c r="C66" s="133">
        <v>13</v>
      </c>
      <c r="D66" s="134" t="s">
        <v>267</v>
      </c>
      <c r="E66" s="135"/>
      <c r="F66" s="136">
        <f>F67</f>
        <v>1</v>
      </c>
    </row>
    <row r="67" spans="1:6" ht="22.5" x14ac:dyDescent="0.2">
      <c r="A67" s="131" t="s">
        <v>147</v>
      </c>
      <c r="B67" s="133">
        <v>1</v>
      </c>
      <c r="C67" s="133">
        <v>13</v>
      </c>
      <c r="D67" s="134" t="s">
        <v>267</v>
      </c>
      <c r="E67" s="135">
        <v>200</v>
      </c>
      <c r="F67" s="136">
        <f>F68</f>
        <v>1</v>
      </c>
    </row>
    <row r="68" spans="1:6" ht="22.5" x14ac:dyDescent="0.2">
      <c r="A68" s="131" t="s">
        <v>82</v>
      </c>
      <c r="B68" s="133">
        <v>1</v>
      </c>
      <c r="C68" s="133">
        <v>13</v>
      </c>
      <c r="D68" s="134" t="s">
        <v>267</v>
      </c>
      <c r="E68" s="135">
        <v>240</v>
      </c>
      <c r="F68" s="136">
        <f>'расходы по структуре 2022 '!G88</f>
        <v>1</v>
      </c>
    </row>
    <row r="69" spans="1:6" x14ac:dyDescent="0.2">
      <c r="A69" s="131" t="s">
        <v>269</v>
      </c>
      <c r="B69" s="133">
        <v>1</v>
      </c>
      <c r="C69" s="133">
        <v>13</v>
      </c>
      <c r="D69" s="134" t="s">
        <v>268</v>
      </c>
      <c r="E69" s="135"/>
      <c r="F69" s="136">
        <f>F70</f>
        <v>1</v>
      </c>
    </row>
    <row r="70" spans="1:6" ht="45" x14ac:dyDescent="0.2">
      <c r="A70" s="131" t="s">
        <v>270</v>
      </c>
      <c r="B70" s="133">
        <v>1</v>
      </c>
      <c r="C70" s="133">
        <v>13</v>
      </c>
      <c r="D70" s="134" t="s">
        <v>271</v>
      </c>
      <c r="E70" s="135"/>
      <c r="F70" s="136">
        <f>F71</f>
        <v>1</v>
      </c>
    </row>
    <row r="71" spans="1:6" ht="22.5" x14ac:dyDescent="0.2">
      <c r="A71" s="131" t="s">
        <v>116</v>
      </c>
      <c r="B71" s="133">
        <v>1</v>
      </c>
      <c r="C71" s="133">
        <v>13</v>
      </c>
      <c r="D71" s="134" t="s">
        <v>272</v>
      </c>
      <c r="E71" s="135"/>
      <c r="F71" s="136">
        <f>F72</f>
        <v>1</v>
      </c>
    </row>
    <row r="72" spans="1:6" ht="22.5" x14ac:dyDescent="0.2">
      <c r="A72" s="131" t="s">
        <v>147</v>
      </c>
      <c r="B72" s="133">
        <v>1</v>
      </c>
      <c r="C72" s="133">
        <v>13</v>
      </c>
      <c r="D72" s="134" t="s">
        <v>272</v>
      </c>
      <c r="E72" s="135">
        <v>200</v>
      </c>
      <c r="F72" s="136">
        <f>F73</f>
        <v>1</v>
      </c>
    </row>
    <row r="73" spans="1:6" ht="22.5" x14ac:dyDescent="0.2">
      <c r="A73" s="131" t="s">
        <v>82</v>
      </c>
      <c r="B73" s="133">
        <v>1</v>
      </c>
      <c r="C73" s="133">
        <v>13</v>
      </c>
      <c r="D73" s="134" t="s">
        <v>272</v>
      </c>
      <c r="E73" s="135">
        <v>240</v>
      </c>
      <c r="F73" s="136">
        <f>'расходы по структуре 2022 '!G94</f>
        <v>1</v>
      </c>
    </row>
    <row r="74" spans="1:6" x14ac:dyDescent="0.2">
      <c r="A74" s="80" t="s">
        <v>31</v>
      </c>
      <c r="B74" s="82">
        <v>2</v>
      </c>
      <c r="C74" s="82">
        <v>0</v>
      </c>
      <c r="D74" s="83" t="s">
        <v>80</v>
      </c>
      <c r="E74" s="84" t="s">
        <v>80</v>
      </c>
      <c r="F74" s="85">
        <f>F75</f>
        <v>246.9</v>
      </c>
    </row>
    <row r="75" spans="1:6" x14ac:dyDescent="0.2">
      <c r="A75" s="75" t="s">
        <v>32</v>
      </c>
      <c r="B75" s="86">
        <v>2</v>
      </c>
      <c r="C75" s="86">
        <v>3</v>
      </c>
      <c r="D75" s="63" t="s">
        <v>80</v>
      </c>
      <c r="E75" s="87" t="s">
        <v>80</v>
      </c>
      <c r="F75" s="62">
        <f>F76</f>
        <v>246.9</v>
      </c>
    </row>
    <row r="76" spans="1:6" x14ac:dyDescent="0.2">
      <c r="A76" s="139" t="s">
        <v>97</v>
      </c>
      <c r="B76" s="133">
        <v>2</v>
      </c>
      <c r="C76" s="133">
        <v>3</v>
      </c>
      <c r="D76" s="134">
        <v>5000000000</v>
      </c>
      <c r="E76" s="135" t="s">
        <v>80</v>
      </c>
      <c r="F76" s="136">
        <f>F77</f>
        <v>246.9</v>
      </c>
    </row>
    <row r="77" spans="1:6" ht="33.75" x14ac:dyDescent="0.2">
      <c r="A77" s="139" t="s">
        <v>134</v>
      </c>
      <c r="B77" s="133">
        <v>2</v>
      </c>
      <c r="C77" s="133">
        <v>3</v>
      </c>
      <c r="D77" s="134">
        <v>5000100000</v>
      </c>
      <c r="E77" s="135"/>
      <c r="F77" s="136">
        <f>F78</f>
        <v>246.9</v>
      </c>
    </row>
    <row r="78" spans="1:6" ht="22.5" x14ac:dyDescent="0.2">
      <c r="A78" s="139" t="s">
        <v>117</v>
      </c>
      <c r="B78" s="133">
        <v>2</v>
      </c>
      <c r="C78" s="133">
        <v>3</v>
      </c>
      <c r="D78" s="134" t="s">
        <v>276</v>
      </c>
      <c r="E78" s="135" t="s">
        <v>80</v>
      </c>
      <c r="F78" s="136">
        <f>F79+F81</f>
        <v>246.9</v>
      </c>
    </row>
    <row r="79" spans="1:6" ht="45" x14ac:dyDescent="0.2">
      <c r="A79" s="131" t="s">
        <v>84</v>
      </c>
      <c r="B79" s="133">
        <v>2</v>
      </c>
      <c r="C79" s="133">
        <v>3</v>
      </c>
      <c r="D79" s="134">
        <v>5000151180</v>
      </c>
      <c r="E79" s="135" t="s">
        <v>85</v>
      </c>
      <c r="F79" s="136">
        <f>F80</f>
        <v>246.9</v>
      </c>
    </row>
    <row r="80" spans="1:6" ht="22.5" x14ac:dyDescent="0.2">
      <c r="A80" s="131" t="s">
        <v>88</v>
      </c>
      <c r="B80" s="133">
        <v>2</v>
      </c>
      <c r="C80" s="133">
        <v>3</v>
      </c>
      <c r="D80" s="134">
        <v>5000151180</v>
      </c>
      <c r="E80" s="135" t="s">
        <v>89</v>
      </c>
      <c r="F80" s="140">
        <v>246.9</v>
      </c>
    </row>
    <row r="81" spans="1:6" ht="22.5" x14ac:dyDescent="0.2">
      <c r="A81" s="131" t="s">
        <v>147</v>
      </c>
      <c r="B81" s="133">
        <v>2</v>
      </c>
      <c r="C81" s="133">
        <v>3</v>
      </c>
      <c r="D81" s="134">
        <v>5000151180</v>
      </c>
      <c r="E81" s="135">
        <v>200</v>
      </c>
      <c r="F81" s="136">
        <f>F82</f>
        <v>0</v>
      </c>
    </row>
    <row r="82" spans="1:6" ht="22.5" x14ac:dyDescent="0.2">
      <c r="A82" s="131" t="s">
        <v>82</v>
      </c>
      <c r="B82" s="133">
        <v>2</v>
      </c>
      <c r="C82" s="133">
        <v>3</v>
      </c>
      <c r="D82" s="134">
        <v>5000151180</v>
      </c>
      <c r="E82" s="135">
        <v>240</v>
      </c>
      <c r="F82" s="136">
        <f>'расходы по структуре 2022 '!G106</f>
        <v>0</v>
      </c>
    </row>
    <row r="83" spans="1:6" ht="22.5" x14ac:dyDescent="0.2">
      <c r="A83" s="80" t="s">
        <v>33</v>
      </c>
      <c r="B83" s="82">
        <v>3</v>
      </c>
      <c r="C83" s="82">
        <v>0</v>
      </c>
      <c r="D83" s="83" t="s">
        <v>80</v>
      </c>
      <c r="E83" s="84" t="s">
        <v>80</v>
      </c>
      <c r="F83" s="85">
        <f>F84+F91+F103</f>
        <v>62</v>
      </c>
    </row>
    <row r="84" spans="1:6" x14ac:dyDescent="0.2">
      <c r="A84" s="75" t="s">
        <v>34</v>
      </c>
      <c r="B84" s="86">
        <v>3</v>
      </c>
      <c r="C84" s="86">
        <v>4</v>
      </c>
      <c r="D84" s="63" t="s">
        <v>80</v>
      </c>
      <c r="E84" s="87" t="s">
        <v>80</v>
      </c>
      <c r="F84" s="62">
        <f t="shared" ref="F84:F89" si="1">F85</f>
        <v>30</v>
      </c>
    </row>
    <row r="85" spans="1:6" ht="33.75" x14ac:dyDescent="0.2">
      <c r="A85" s="131" t="s">
        <v>436</v>
      </c>
      <c r="B85" s="133">
        <v>3</v>
      </c>
      <c r="C85" s="133">
        <v>4</v>
      </c>
      <c r="D85" s="134" t="s">
        <v>223</v>
      </c>
      <c r="E85" s="135"/>
      <c r="F85" s="136">
        <f t="shared" si="1"/>
        <v>30</v>
      </c>
    </row>
    <row r="86" spans="1:6" x14ac:dyDescent="0.2">
      <c r="A86" s="138" t="s">
        <v>95</v>
      </c>
      <c r="B86" s="133">
        <v>3</v>
      </c>
      <c r="C86" s="133">
        <v>4</v>
      </c>
      <c r="D86" s="134" t="s">
        <v>224</v>
      </c>
      <c r="E86" s="135"/>
      <c r="F86" s="136">
        <f t="shared" si="1"/>
        <v>30</v>
      </c>
    </row>
    <row r="87" spans="1:6" ht="33.75" x14ac:dyDescent="0.2">
      <c r="A87" s="131" t="s">
        <v>227</v>
      </c>
      <c r="B87" s="133">
        <v>3</v>
      </c>
      <c r="C87" s="133">
        <v>4</v>
      </c>
      <c r="D87" s="134" t="s">
        <v>226</v>
      </c>
      <c r="E87" s="135"/>
      <c r="F87" s="136">
        <f t="shared" si="1"/>
        <v>30</v>
      </c>
    </row>
    <row r="88" spans="1:6" ht="90" x14ac:dyDescent="0.2">
      <c r="A88" s="131" t="s">
        <v>325</v>
      </c>
      <c r="B88" s="133">
        <v>3</v>
      </c>
      <c r="C88" s="133">
        <v>4</v>
      </c>
      <c r="D88" s="149" t="s">
        <v>225</v>
      </c>
      <c r="E88" s="135"/>
      <c r="F88" s="136">
        <f t="shared" si="1"/>
        <v>30</v>
      </c>
    </row>
    <row r="89" spans="1:6" ht="22.5" x14ac:dyDescent="0.2">
      <c r="A89" s="131" t="s">
        <v>147</v>
      </c>
      <c r="B89" s="133">
        <v>3</v>
      </c>
      <c r="C89" s="133">
        <v>4</v>
      </c>
      <c r="D89" s="149" t="s">
        <v>225</v>
      </c>
      <c r="E89" s="135">
        <v>200</v>
      </c>
      <c r="F89" s="136">
        <f t="shared" si="1"/>
        <v>30</v>
      </c>
    </row>
    <row r="90" spans="1:6" ht="22.5" x14ac:dyDescent="0.2">
      <c r="A90" s="131" t="s">
        <v>82</v>
      </c>
      <c r="B90" s="133">
        <v>3</v>
      </c>
      <c r="C90" s="133">
        <v>4</v>
      </c>
      <c r="D90" s="149" t="s">
        <v>225</v>
      </c>
      <c r="E90" s="135">
        <v>240</v>
      </c>
      <c r="F90" s="136">
        <f>'расходы по структуре 2022 '!G115</f>
        <v>30</v>
      </c>
    </row>
    <row r="91" spans="1:6" x14ac:dyDescent="0.2">
      <c r="A91" s="159" t="s">
        <v>399</v>
      </c>
      <c r="B91" s="86">
        <v>3</v>
      </c>
      <c r="C91" s="86">
        <v>9</v>
      </c>
      <c r="D91" s="164"/>
      <c r="E91" s="87"/>
      <c r="F91" s="62">
        <f>F92</f>
        <v>2</v>
      </c>
    </row>
    <row r="92" spans="1:6" ht="33.75" x14ac:dyDescent="0.2">
      <c r="A92" s="131" t="s">
        <v>437</v>
      </c>
      <c r="B92" s="133">
        <v>3</v>
      </c>
      <c r="C92" s="133">
        <v>9</v>
      </c>
      <c r="D92" s="149">
        <v>7500000000</v>
      </c>
      <c r="E92" s="135"/>
      <c r="F92" s="136">
        <f>F93+F98</f>
        <v>2</v>
      </c>
    </row>
    <row r="93" spans="1:6" ht="33.75" x14ac:dyDescent="0.2">
      <c r="A93" s="131" t="s">
        <v>273</v>
      </c>
      <c r="B93" s="133">
        <v>3</v>
      </c>
      <c r="C93" s="133">
        <v>9</v>
      </c>
      <c r="D93" s="149">
        <v>7510000000</v>
      </c>
      <c r="E93" s="135"/>
      <c r="F93" s="136">
        <f>F94</f>
        <v>1</v>
      </c>
    </row>
    <row r="94" spans="1:6" ht="33.75" x14ac:dyDescent="0.2">
      <c r="A94" s="131" t="s">
        <v>124</v>
      </c>
      <c r="B94" s="133">
        <v>3</v>
      </c>
      <c r="C94" s="133">
        <v>9</v>
      </c>
      <c r="D94" s="149">
        <v>7510100000</v>
      </c>
      <c r="E94" s="135"/>
      <c r="F94" s="136">
        <f>F95</f>
        <v>1</v>
      </c>
    </row>
    <row r="95" spans="1:6" ht="22.5" x14ac:dyDescent="0.2">
      <c r="A95" s="131" t="s">
        <v>116</v>
      </c>
      <c r="B95" s="133">
        <v>3</v>
      </c>
      <c r="C95" s="133">
        <v>9</v>
      </c>
      <c r="D95" s="149">
        <v>7510199990</v>
      </c>
      <c r="E95" s="135"/>
      <c r="F95" s="136">
        <f>F96</f>
        <v>1</v>
      </c>
    </row>
    <row r="96" spans="1:6" ht="22.5" x14ac:dyDescent="0.2">
      <c r="A96" s="131" t="s">
        <v>147</v>
      </c>
      <c r="B96" s="133">
        <v>3</v>
      </c>
      <c r="C96" s="133">
        <v>9</v>
      </c>
      <c r="D96" s="149">
        <v>7510199990</v>
      </c>
      <c r="E96" s="135">
        <v>200</v>
      </c>
      <c r="F96" s="136">
        <f>F97</f>
        <v>1</v>
      </c>
    </row>
    <row r="97" spans="1:6" ht="22.5" x14ac:dyDescent="0.2">
      <c r="A97" s="131" t="s">
        <v>82</v>
      </c>
      <c r="B97" s="133">
        <v>3</v>
      </c>
      <c r="C97" s="133">
        <v>9</v>
      </c>
      <c r="D97" s="149">
        <v>7510199990</v>
      </c>
      <c r="E97" s="135">
        <v>240</v>
      </c>
      <c r="F97" s="136">
        <f>'расходы по структуре 2022 '!G123</f>
        <v>1</v>
      </c>
    </row>
    <row r="98" spans="1:6" x14ac:dyDescent="0.2">
      <c r="A98" s="131" t="s">
        <v>274</v>
      </c>
      <c r="B98" s="133">
        <v>3</v>
      </c>
      <c r="C98" s="133">
        <v>9</v>
      </c>
      <c r="D98" s="149">
        <v>7520000000</v>
      </c>
      <c r="E98" s="135"/>
      <c r="F98" s="136">
        <f>F99</f>
        <v>1</v>
      </c>
    </row>
    <row r="99" spans="1:6" ht="22.5" x14ac:dyDescent="0.2">
      <c r="A99" s="131" t="s">
        <v>275</v>
      </c>
      <c r="B99" s="133">
        <v>3</v>
      </c>
      <c r="C99" s="133">
        <v>9</v>
      </c>
      <c r="D99" s="149">
        <v>7520100000</v>
      </c>
      <c r="E99" s="135"/>
      <c r="F99" s="136">
        <f>F100</f>
        <v>1</v>
      </c>
    </row>
    <row r="100" spans="1:6" ht="22.5" x14ac:dyDescent="0.2">
      <c r="A100" s="131" t="s">
        <v>116</v>
      </c>
      <c r="B100" s="133">
        <v>3</v>
      </c>
      <c r="C100" s="133">
        <v>9</v>
      </c>
      <c r="D100" s="149">
        <v>7520199990</v>
      </c>
      <c r="E100" s="135"/>
      <c r="F100" s="136">
        <f>F101</f>
        <v>1</v>
      </c>
    </row>
    <row r="101" spans="1:6" ht="22.5" x14ac:dyDescent="0.2">
      <c r="A101" s="131" t="s">
        <v>147</v>
      </c>
      <c r="B101" s="133">
        <v>3</v>
      </c>
      <c r="C101" s="133">
        <v>9</v>
      </c>
      <c r="D101" s="149">
        <v>7520199990</v>
      </c>
      <c r="E101" s="135">
        <v>200</v>
      </c>
      <c r="F101" s="136">
        <f>F102</f>
        <v>1</v>
      </c>
    </row>
    <row r="102" spans="1:6" ht="22.5" x14ac:dyDescent="0.2">
      <c r="A102" s="131" t="s">
        <v>82</v>
      </c>
      <c r="B102" s="133">
        <v>3</v>
      </c>
      <c r="C102" s="133">
        <v>9</v>
      </c>
      <c r="D102" s="149">
        <v>7520199990</v>
      </c>
      <c r="E102" s="135">
        <v>240</v>
      </c>
      <c r="F102" s="136">
        <f>'расходы по структуре 2022 '!G130</f>
        <v>1</v>
      </c>
    </row>
    <row r="103" spans="1:6" ht="22.5" x14ac:dyDescent="0.2">
      <c r="A103" s="159" t="s">
        <v>118</v>
      </c>
      <c r="B103" s="86">
        <v>3</v>
      </c>
      <c r="C103" s="86">
        <v>14</v>
      </c>
      <c r="D103" s="63"/>
      <c r="E103" s="87"/>
      <c r="F103" s="165">
        <f t="shared" ref="F103:F105" si="2">F104</f>
        <v>30</v>
      </c>
    </row>
    <row r="104" spans="1:6" ht="33.75" x14ac:dyDescent="0.2">
      <c r="A104" s="131" t="s">
        <v>436</v>
      </c>
      <c r="B104" s="133">
        <v>3</v>
      </c>
      <c r="C104" s="133">
        <v>14</v>
      </c>
      <c r="D104" s="134" t="s">
        <v>223</v>
      </c>
      <c r="E104" s="135"/>
      <c r="F104" s="140">
        <f t="shared" si="2"/>
        <v>30</v>
      </c>
    </row>
    <row r="105" spans="1:6" x14ac:dyDescent="0.2">
      <c r="A105" s="131" t="s">
        <v>95</v>
      </c>
      <c r="B105" s="133">
        <v>3</v>
      </c>
      <c r="C105" s="133">
        <v>14</v>
      </c>
      <c r="D105" s="134" t="s">
        <v>224</v>
      </c>
      <c r="E105" s="135"/>
      <c r="F105" s="136">
        <f t="shared" si="2"/>
        <v>30</v>
      </c>
    </row>
    <row r="106" spans="1:6" ht="22.5" x14ac:dyDescent="0.2">
      <c r="A106" s="131" t="s">
        <v>229</v>
      </c>
      <c r="B106" s="133">
        <v>3</v>
      </c>
      <c r="C106" s="133">
        <v>14</v>
      </c>
      <c r="D106" s="134" t="s">
        <v>230</v>
      </c>
      <c r="E106" s="135"/>
      <c r="F106" s="136">
        <f>F107+F110</f>
        <v>30</v>
      </c>
    </row>
    <row r="107" spans="1:6" ht="22.5" x14ac:dyDescent="0.2">
      <c r="A107" s="131" t="s">
        <v>200</v>
      </c>
      <c r="B107" s="133">
        <v>3</v>
      </c>
      <c r="C107" s="133">
        <v>14</v>
      </c>
      <c r="D107" s="134" t="s">
        <v>231</v>
      </c>
      <c r="E107" s="135"/>
      <c r="F107" s="136">
        <f>F108</f>
        <v>24</v>
      </c>
    </row>
    <row r="108" spans="1:6" ht="45" x14ac:dyDescent="0.2">
      <c r="A108" s="131" t="s">
        <v>84</v>
      </c>
      <c r="B108" s="133">
        <v>3</v>
      </c>
      <c r="C108" s="133">
        <v>14</v>
      </c>
      <c r="D108" s="134" t="s">
        <v>231</v>
      </c>
      <c r="E108" s="135">
        <v>100</v>
      </c>
      <c r="F108" s="136">
        <f>F109</f>
        <v>24</v>
      </c>
    </row>
    <row r="109" spans="1:6" x14ac:dyDescent="0.2">
      <c r="A109" s="131" t="s">
        <v>86</v>
      </c>
      <c r="B109" s="133">
        <v>3</v>
      </c>
      <c r="C109" s="133">
        <v>14</v>
      </c>
      <c r="D109" s="134" t="s">
        <v>231</v>
      </c>
      <c r="E109" s="135">
        <v>110</v>
      </c>
      <c r="F109" s="136">
        <f>'расходы по структуре 2022 '!G137</f>
        <v>24</v>
      </c>
    </row>
    <row r="110" spans="1:6" ht="33.75" x14ac:dyDescent="0.2">
      <c r="A110" s="131" t="s">
        <v>201</v>
      </c>
      <c r="B110" s="133">
        <v>3</v>
      </c>
      <c r="C110" s="133">
        <v>14</v>
      </c>
      <c r="D110" s="134" t="s">
        <v>232</v>
      </c>
      <c r="E110" s="135"/>
      <c r="F110" s="140">
        <f>F111</f>
        <v>6</v>
      </c>
    </row>
    <row r="111" spans="1:6" ht="45" x14ac:dyDescent="0.2">
      <c r="A111" s="131" t="s">
        <v>84</v>
      </c>
      <c r="B111" s="133">
        <v>3</v>
      </c>
      <c r="C111" s="133">
        <v>14</v>
      </c>
      <c r="D111" s="134" t="s">
        <v>232</v>
      </c>
      <c r="E111" s="135">
        <v>100</v>
      </c>
      <c r="F111" s="140">
        <f>F112</f>
        <v>6</v>
      </c>
    </row>
    <row r="112" spans="1:6" x14ac:dyDescent="0.2">
      <c r="A112" s="131" t="s">
        <v>86</v>
      </c>
      <c r="B112" s="133">
        <v>3</v>
      </c>
      <c r="C112" s="133">
        <v>14</v>
      </c>
      <c r="D112" s="134" t="s">
        <v>232</v>
      </c>
      <c r="E112" s="135">
        <v>110</v>
      </c>
      <c r="F112" s="136">
        <f>'расходы по структуре 2022 '!G142</f>
        <v>6</v>
      </c>
    </row>
    <row r="113" spans="1:6" x14ac:dyDescent="0.2">
      <c r="A113" s="80" t="s">
        <v>35</v>
      </c>
      <c r="B113" s="82">
        <v>4</v>
      </c>
      <c r="C113" s="160">
        <v>0</v>
      </c>
      <c r="D113" s="83" t="s">
        <v>80</v>
      </c>
      <c r="E113" s="84" t="s">
        <v>80</v>
      </c>
      <c r="F113" s="161">
        <f>F128+F135+F141+F114</f>
        <v>3114.7</v>
      </c>
    </row>
    <row r="114" spans="1:6" x14ac:dyDescent="0.2">
      <c r="A114" s="80" t="s">
        <v>447</v>
      </c>
      <c r="B114" s="82">
        <v>4</v>
      </c>
      <c r="C114" s="82">
        <v>1</v>
      </c>
      <c r="D114" s="83"/>
      <c r="E114" s="84"/>
      <c r="F114" s="161">
        <f>F115</f>
        <v>520</v>
      </c>
    </row>
    <row r="115" spans="1:6" ht="22.5" x14ac:dyDescent="0.2">
      <c r="A115" s="131" t="s">
        <v>446</v>
      </c>
      <c r="B115" s="133">
        <v>4</v>
      </c>
      <c r="C115" s="133">
        <v>1</v>
      </c>
      <c r="D115" s="134" t="s">
        <v>377</v>
      </c>
      <c r="E115" s="135"/>
      <c r="F115" s="253">
        <f>F116</f>
        <v>520</v>
      </c>
    </row>
    <row r="116" spans="1:6" x14ac:dyDescent="0.2">
      <c r="A116" s="131" t="s">
        <v>384</v>
      </c>
      <c r="B116" s="133">
        <v>4</v>
      </c>
      <c r="C116" s="133">
        <v>1</v>
      </c>
      <c r="D116" s="134" t="s">
        <v>383</v>
      </c>
      <c r="E116" s="135"/>
      <c r="F116" s="253">
        <f>F117</f>
        <v>520</v>
      </c>
    </row>
    <row r="117" spans="1:6" ht="33.75" x14ac:dyDescent="0.2">
      <c r="A117" s="131" t="s">
        <v>378</v>
      </c>
      <c r="B117" s="133">
        <v>4</v>
      </c>
      <c r="C117" s="133">
        <v>1</v>
      </c>
      <c r="D117" s="134" t="s">
        <v>379</v>
      </c>
      <c r="E117" s="135"/>
      <c r="F117" s="253">
        <f>F118+F123</f>
        <v>520</v>
      </c>
    </row>
    <row r="118" spans="1:6" ht="22.5" x14ac:dyDescent="0.2">
      <c r="A118" s="131" t="s">
        <v>374</v>
      </c>
      <c r="B118" s="133">
        <v>4</v>
      </c>
      <c r="C118" s="133">
        <v>1</v>
      </c>
      <c r="D118" s="134" t="s">
        <v>380</v>
      </c>
      <c r="E118" s="135"/>
      <c r="F118" s="253">
        <f>F119</f>
        <v>200</v>
      </c>
    </row>
    <row r="119" spans="1:6" ht="45" x14ac:dyDescent="0.2">
      <c r="A119" s="131" t="s">
        <v>84</v>
      </c>
      <c r="B119" s="133">
        <v>4</v>
      </c>
      <c r="C119" s="133">
        <v>1</v>
      </c>
      <c r="D119" s="134" t="s">
        <v>380</v>
      </c>
      <c r="E119" s="135">
        <v>100</v>
      </c>
      <c r="F119" s="253">
        <f>F120</f>
        <v>200</v>
      </c>
    </row>
    <row r="120" spans="1:6" x14ac:dyDescent="0.2">
      <c r="A120" s="131" t="s">
        <v>86</v>
      </c>
      <c r="B120" s="133">
        <v>4</v>
      </c>
      <c r="C120" s="133">
        <v>1</v>
      </c>
      <c r="D120" s="134" t="s">
        <v>380</v>
      </c>
      <c r="E120" s="135">
        <v>110</v>
      </c>
      <c r="F120" s="253">
        <f>F122+F121</f>
        <v>200</v>
      </c>
    </row>
    <row r="121" spans="1:6" x14ac:dyDescent="0.2">
      <c r="A121" s="131" t="s">
        <v>127</v>
      </c>
      <c r="B121" s="133">
        <v>4</v>
      </c>
      <c r="C121" s="133">
        <v>1</v>
      </c>
      <c r="D121" s="134" t="s">
        <v>380</v>
      </c>
      <c r="E121" s="135">
        <v>111</v>
      </c>
      <c r="F121" s="253">
        <f>'расходы по структуре 2022 '!G151</f>
        <v>139.6</v>
      </c>
    </row>
    <row r="122" spans="1:6" ht="33.75" x14ac:dyDescent="0.2">
      <c r="A122" s="131" t="s">
        <v>128</v>
      </c>
      <c r="B122" s="133">
        <v>4</v>
      </c>
      <c r="C122" s="133">
        <v>1</v>
      </c>
      <c r="D122" s="134" t="s">
        <v>380</v>
      </c>
      <c r="E122" s="135">
        <v>119</v>
      </c>
      <c r="F122" s="253">
        <f>'расходы по структуре 2022 '!G152</f>
        <v>60.4</v>
      </c>
    </row>
    <row r="123" spans="1:6" ht="22.5" x14ac:dyDescent="0.2">
      <c r="A123" s="131" t="s">
        <v>381</v>
      </c>
      <c r="B123" s="133">
        <v>4</v>
      </c>
      <c r="C123" s="133">
        <v>1</v>
      </c>
      <c r="D123" s="134" t="s">
        <v>382</v>
      </c>
      <c r="E123" s="135"/>
      <c r="F123" s="253">
        <f>F124</f>
        <v>320</v>
      </c>
    </row>
    <row r="124" spans="1:6" ht="45" x14ac:dyDescent="0.2">
      <c r="A124" s="131" t="s">
        <v>84</v>
      </c>
      <c r="B124" s="133">
        <v>4</v>
      </c>
      <c r="C124" s="133">
        <v>1</v>
      </c>
      <c r="D124" s="134" t="s">
        <v>382</v>
      </c>
      <c r="E124" s="135">
        <v>100</v>
      </c>
      <c r="F124" s="253">
        <f>F125</f>
        <v>320</v>
      </c>
    </row>
    <row r="125" spans="1:6" x14ac:dyDescent="0.2">
      <c r="A125" s="131" t="s">
        <v>86</v>
      </c>
      <c r="B125" s="133">
        <v>4</v>
      </c>
      <c r="C125" s="133">
        <v>1</v>
      </c>
      <c r="D125" s="134" t="s">
        <v>382</v>
      </c>
      <c r="E125" s="135">
        <v>110</v>
      </c>
      <c r="F125" s="253">
        <f>F127+F126</f>
        <v>320</v>
      </c>
    </row>
    <row r="126" spans="1:6" x14ac:dyDescent="0.2">
      <c r="A126" s="131" t="s">
        <v>127</v>
      </c>
      <c r="B126" s="133">
        <v>4</v>
      </c>
      <c r="C126" s="133">
        <v>1</v>
      </c>
      <c r="D126" s="134" t="s">
        <v>382</v>
      </c>
      <c r="E126" s="135">
        <v>111</v>
      </c>
      <c r="F126" s="253">
        <f>'расходы по структуре 2022 '!G156</f>
        <v>223.4</v>
      </c>
    </row>
    <row r="127" spans="1:6" ht="33.75" x14ac:dyDescent="0.2">
      <c r="A127" s="131" t="s">
        <v>128</v>
      </c>
      <c r="B127" s="133">
        <v>4</v>
      </c>
      <c r="C127" s="133">
        <v>1</v>
      </c>
      <c r="D127" s="134" t="s">
        <v>382</v>
      </c>
      <c r="E127" s="135">
        <v>119</v>
      </c>
      <c r="F127" s="253">
        <f>'расходы по структуре 2022 '!G157</f>
        <v>96.6</v>
      </c>
    </row>
    <row r="128" spans="1:6" x14ac:dyDescent="0.2">
      <c r="A128" s="159" t="s">
        <v>188</v>
      </c>
      <c r="B128" s="86">
        <v>4</v>
      </c>
      <c r="C128" s="86">
        <v>9</v>
      </c>
      <c r="D128" s="63"/>
      <c r="E128" s="87"/>
      <c r="F128" s="62">
        <f t="shared" ref="F128:F132" si="3">F129</f>
        <v>2193.9</v>
      </c>
    </row>
    <row r="129" spans="1:6" ht="33.75" x14ac:dyDescent="0.2">
      <c r="A129" s="131" t="s">
        <v>438</v>
      </c>
      <c r="B129" s="133">
        <v>4</v>
      </c>
      <c r="C129" s="133">
        <v>9</v>
      </c>
      <c r="D129" s="137">
        <v>8400000000</v>
      </c>
      <c r="E129" s="135"/>
      <c r="F129" s="136">
        <f t="shared" si="3"/>
        <v>2193.9</v>
      </c>
    </row>
    <row r="130" spans="1:6" x14ac:dyDescent="0.2">
      <c r="A130" s="131" t="s">
        <v>185</v>
      </c>
      <c r="B130" s="133">
        <v>4</v>
      </c>
      <c r="C130" s="133">
        <v>9</v>
      </c>
      <c r="D130" s="137">
        <v>8410000000</v>
      </c>
      <c r="E130" s="135"/>
      <c r="F130" s="136">
        <f t="shared" si="3"/>
        <v>2193.9</v>
      </c>
    </row>
    <row r="131" spans="1:6" ht="22.5" x14ac:dyDescent="0.2">
      <c r="A131" s="131" t="s">
        <v>186</v>
      </c>
      <c r="B131" s="133">
        <v>4</v>
      </c>
      <c r="C131" s="133">
        <v>9</v>
      </c>
      <c r="D131" s="137">
        <v>8410100000</v>
      </c>
      <c r="E131" s="135"/>
      <c r="F131" s="136">
        <f t="shared" si="3"/>
        <v>2193.9</v>
      </c>
    </row>
    <row r="132" spans="1:6" ht="22.5" x14ac:dyDescent="0.2">
      <c r="A132" s="131" t="s">
        <v>116</v>
      </c>
      <c r="B132" s="133">
        <v>4</v>
      </c>
      <c r="C132" s="133">
        <v>9</v>
      </c>
      <c r="D132" s="137">
        <v>8410199990</v>
      </c>
      <c r="E132" s="135"/>
      <c r="F132" s="136">
        <f t="shared" si="3"/>
        <v>2193.9</v>
      </c>
    </row>
    <row r="133" spans="1:6" ht="22.5" x14ac:dyDescent="0.2">
      <c r="A133" s="131" t="s">
        <v>147</v>
      </c>
      <c r="B133" s="133">
        <v>4</v>
      </c>
      <c r="C133" s="133">
        <v>9</v>
      </c>
      <c r="D133" s="137">
        <v>8410199990</v>
      </c>
      <c r="E133" s="135">
        <v>200</v>
      </c>
      <c r="F133" s="136">
        <f>F134</f>
        <v>2193.9</v>
      </c>
    </row>
    <row r="134" spans="1:6" ht="22.5" x14ac:dyDescent="0.2">
      <c r="A134" s="131" t="s">
        <v>82</v>
      </c>
      <c r="B134" s="133">
        <v>4</v>
      </c>
      <c r="C134" s="133">
        <v>9</v>
      </c>
      <c r="D134" s="137">
        <v>8410199990</v>
      </c>
      <c r="E134" s="135">
        <v>240</v>
      </c>
      <c r="F134" s="136">
        <f>'расходы по структуре 2022 '!G164</f>
        <v>2193.9</v>
      </c>
    </row>
    <row r="135" spans="1:6" x14ac:dyDescent="0.2">
      <c r="A135" s="75" t="s">
        <v>36</v>
      </c>
      <c r="B135" s="86">
        <v>4</v>
      </c>
      <c r="C135" s="86">
        <v>10</v>
      </c>
      <c r="D135" s="63" t="s">
        <v>80</v>
      </c>
      <c r="E135" s="87" t="s">
        <v>80</v>
      </c>
      <c r="F135" s="62">
        <f t="shared" ref="F135:F139" si="4">F136</f>
        <v>390.2</v>
      </c>
    </row>
    <row r="136" spans="1:6" ht="33.75" x14ac:dyDescent="0.2">
      <c r="A136" s="139" t="s">
        <v>441</v>
      </c>
      <c r="B136" s="133">
        <v>4</v>
      </c>
      <c r="C136" s="133">
        <v>10</v>
      </c>
      <c r="D136" s="134" t="s">
        <v>211</v>
      </c>
      <c r="E136" s="135" t="s">
        <v>80</v>
      </c>
      <c r="F136" s="136">
        <f t="shared" si="4"/>
        <v>390.2</v>
      </c>
    </row>
    <row r="137" spans="1:6" ht="22.5" x14ac:dyDescent="0.2">
      <c r="A137" s="139" t="s">
        <v>326</v>
      </c>
      <c r="B137" s="133">
        <v>4</v>
      </c>
      <c r="C137" s="133">
        <v>10</v>
      </c>
      <c r="D137" s="134" t="s">
        <v>233</v>
      </c>
      <c r="E137" s="135" t="s">
        <v>80</v>
      </c>
      <c r="F137" s="136">
        <f t="shared" si="4"/>
        <v>390.2</v>
      </c>
    </row>
    <row r="138" spans="1:6" x14ac:dyDescent="0.2">
      <c r="A138" s="139" t="s">
        <v>76</v>
      </c>
      <c r="B138" s="133">
        <v>4</v>
      </c>
      <c r="C138" s="133">
        <v>10</v>
      </c>
      <c r="D138" s="134" t="s">
        <v>234</v>
      </c>
      <c r="E138" s="135"/>
      <c r="F138" s="136">
        <f t="shared" si="4"/>
        <v>390.2</v>
      </c>
    </row>
    <row r="139" spans="1:6" ht="22.5" x14ac:dyDescent="0.2">
      <c r="A139" s="131" t="s">
        <v>147</v>
      </c>
      <c r="B139" s="133">
        <v>4</v>
      </c>
      <c r="C139" s="133">
        <v>10</v>
      </c>
      <c r="D139" s="134" t="s">
        <v>234</v>
      </c>
      <c r="E139" s="135" t="s">
        <v>81</v>
      </c>
      <c r="F139" s="136">
        <f t="shared" si="4"/>
        <v>390.2</v>
      </c>
    </row>
    <row r="140" spans="1:6" ht="22.5" x14ac:dyDescent="0.2">
      <c r="A140" s="131" t="s">
        <v>82</v>
      </c>
      <c r="B140" s="133">
        <v>4</v>
      </c>
      <c r="C140" s="133">
        <v>10</v>
      </c>
      <c r="D140" s="134" t="s">
        <v>234</v>
      </c>
      <c r="E140" s="135" t="s">
        <v>83</v>
      </c>
      <c r="F140" s="136">
        <f>'расходы по структуре 2022 '!G171</f>
        <v>390.2</v>
      </c>
    </row>
    <row r="141" spans="1:6" x14ac:dyDescent="0.2">
      <c r="A141" s="159" t="s">
        <v>199</v>
      </c>
      <c r="B141" s="86">
        <v>4</v>
      </c>
      <c r="C141" s="86">
        <v>12</v>
      </c>
      <c r="D141" s="63"/>
      <c r="E141" s="87"/>
      <c r="F141" s="62">
        <f>F142</f>
        <v>10.6</v>
      </c>
    </row>
    <row r="142" spans="1:6" ht="33.75" x14ac:dyDescent="0.2">
      <c r="A142" s="139" t="s">
        <v>441</v>
      </c>
      <c r="B142" s="133">
        <v>4</v>
      </c>
      <c r="C142" s="133">
        <v>12</v>
      </c>
      <c r="D142" s="134" t="s">
        <v>211</v>
      </c>
      <c r="E142" s="135"/>
      <c r="F142" s="136">
        <f>F143</f>
        <v>10.6</v>
      </c>
    </row>
    <row r="143" spans="1:6" ht="33.75" x14ac:dyDescent="0.2">
      <c r="A143" s="139" t="s">
        <v>327</v>
      </c>
      <c r="B143" s="133">
        <v>4</v>
      </c>
      <c r="C143" s="133">
        <v>12</v>
      </c>
      <c r="D143" s="134" t="s">
        <v>235</v>
      </c>
      <c r="E143" s="135"/>
      <c r="F143" s="136">
        <f>F144</f>
        <v>10.6</v>
      </c>
    </row>
    <row r="144" spans="1:6" ht="45" x14ac:dyDescent="0.2">
      <c r="A144" s="131" t="s">
        <v>198</v>
      </c>
      <c r="B144" s="133">
        <v>4</v>
      </c>
      <c r="C144" s="133">
        <v>12</v>
      </c>
      <c r="D144" s="149">
        <v>7700189020</v>
      </c>
      <c r="E144" s="135"/>
      <c r="F144" s="140">
        <f>F145</f>
        <v>10.6</v>
      </c>
    </row>
    <row r="145" spans="1:6" x14ac:dyDescent="0.2">
      <c r="A145" s="131" t="s">
        <v>96</v>
      </c>
      <c r="B145" s="133">
        <v>4</v>
      </c>
      <c r="C145" s="133">
        <v>12</v>
      </c>
      <c r="D145" s="149">
        <v>7700189020</v>
      </c>
      <c r="E145" s="135">
        <v>500</v>
      </c>
      <c r="F145" s="136">
        <f>F146</f>
        <v>10.6</v>
      </c>
    </row>
    <row r="146" spans="1:6" x14ac:dyDescent="0.2">
      <c r="A146" s="131" t="s">
        <v>79</v>
      </c>
      <c r="B146" s="133">
        <v>4</v>
      </c>
      <c r="C146" s="133">
        <v>12</v>
      </c>
      <c r="D146" s="149">
        <v>7700189020</v>
      </c>
      <c r="E146" s="135">
        <v>540</v>
      </c>
      <c r="F146" s="136">
        <f>'расходы по структуре 2022 '!G178</f>
        <v>10.6</v>
      </c>
    </row>
    <row r="147" spans="1:6" x14ac:dyDescent="0.2">
      <c r="A147" s="80" t="s">
        <v>37</v>
      </c>
      <c r="B147" s="82">
        <v>5</v>
      </c>
      <c r="C147" s="82">
        <v>0</v>
      </c>
      <c r="D147" s="83" t="s">
        <v>80</v>
      </c>
      <c r="E147" s="84" t="s">
        <v>80</v>
      </c>
      <c r="F147" s="157">
        <f>F148+F155+F167+F193</f>
        <v>1254.5</v>
      </c>
    </row>
    <row r="148" spans="1:6" x14ac:dyDescent="0.2">
      <c r="A148" s="75" t="s">
        <v>77</v>
      </c>
      <c r="B148" s="86">
        <v>5</v>
      </c>
      <c r="C148" s="86">
        <v>1</v>
      </c>
      <c r="D148" s="63" t="s">
        <v>80</v>
      </c>
      <c r="E148" s="87" t="s">
        <v>80</v>
      </c>
      <c r="F148" s="62">
        <f t="shared" ref="F148:F153" si="5">F149</f>
        <v>241.5</v>
      </c>
    </row>
    <row r="149" spans="1:6" ht="33.75" x14ac:dyDescent="0.2">
      <c r="A149" s="139" t="s">
        <v>435</v>
      </c>
      <c r="B149" s="133">
        <v>5</v>
      </c>
      <c r="C149" s="133">
        <v>1</v>
      </c>
      <c r="D149" s="134" t="s">
        <v>236</v>
      </c>
      <c r="E149" s="135" t="s">
        <v>80</v>
      </c>
      <c r="F149" s="136">
        <f t="shared" si="5"/>
        <v>241.5</v>
      </c>
    </row>
    <row r="150" spans="1:6" ht="22.5" x14ac:dyDescent="0.2">
      <c r="A150" s="139" t="s">
        <v>237</v>
      </c>
      <c r="B150" s="133">
        <v>5</v>
      </c>
      <c r="C150" s="133">
        <v>1</v>
      </c>
      <c r="D150" s="134" t="s">
        <v>238</v>
      </c>
      <c r="E150" s="135" t="s">
        <v>80</v>
      </c>
      <c r="F150" s="136">
        <f t="shared" si="5"/>
        <v>241.5</v>
      </c>
    </row>
    <row r="151" spans="1:6" ht="22.5" x14ac:dyDescent="0.2">
      <c r="A151" s="139" t="s">
        <v>121</v>
      </c>
      <c r="B151" s="133">
        <v>5</v>
      </c>
      <c r="C151" s="133">
        <v>1</v>
      </c>
      <c r="D151" s="134" t="s">
        <v>239</v>
      </c>
      <c r="E151" s="135"/>
      <c r="F151" s="136">
        <f t="shared" si="5"/>
        <v>241.5</v>
      </c>
    </row>
    <row r="152" spans="1:6" ht="22.5" x14ac:dyDescent="0.2">
      <c r="A152" s="139" t="s">
        <v>116</v>
      </c>
      <c r="B152" s="133">
        <v>5</v>
      </c>
      <c r="C152" s="133">
        <v>1</v>
      </c>
      <c r="D152" s="134" t="s">
        <v>262</v>
      </c>
      <c r="E152" s="135"/>
      <c r="F152" s="136">
        <f t="shared" si="5"/>
        <v>241.5</v>
      </c>
    </row>
    <row r="153" spans="1:6" ht="22.5" x14ac:dyDescent="0.2">
      <c r="A153" s="131" t="s">
        <v>147</v>
      </c>
      <c r="B153" s="133">
        <v>5</v>
      </c>
      <c r="C153" s="133">
        <v>1</v>
      </c>
      <c r="D153" s="134" t="s">
        <v>262</v>
      </c>
      <c r="E153" s="135" t="s">
        <v>81</v>
      </c>
      <c r="F153" s="136">
        <f t="shared" si="5"/>
        <v>241.5</v>
      </c>
    </row>
    <row r="154" spans="1:6" ht="22.5" x14ac:dyDescent="0.2">
      <c r="A154" s="131" t="s">
        <v>82</v>
      </c>
      <c r="B154" s="133">
        <v>5</v>
      </c>
      <c r="C154" s="133">
        <v>1</v>
      </c>
      <c r="D154" s="134" t="s">
        <v>262</v>
      </c>
      <c r="E154" s="135" t="s">
        <v>83</v>
      </c>
      <c r="F154" s="136">
        <f>'расходы по структуре 2022 '!G186</f>
        <v>241.5</v>
      </c>
    </row>
    <row r="155" spans="1:6" x14ac:dyDescent="0.2">
      <c r="A155" s="75" t="s">
        <v>57</v>
      </c>
      <c r="B155" s="86">
        <v>5</v>
      </c>
      <c r="C155" s="86">
        <v>2</v>
      </c>
      <c r="D155" s="63" t="s">
        <v>80</v>
      </c>
      <c r="E155" s="87" t="s">
        <v>80</v>
      </c>
      <c r="F155" s="62">
        <f>F156</f>
        <v>250</v>
      </c>
    </row>
    <row r="156" spans="1:6" ht="33.75" x14ac:dyDescent="0.2">
      <c r="A156" s="139" t="s">
        <v>435</v>
      </c>
      <c r="B156" s="133">
        <v>5</v>
      </c>
      <c r="C156" s="133">
        <v>2</v>
      </c>
      <c r="D156" s="134" t="s">
        <v>236</v>
      </c>
      <c r="E156" s="135" t="s">
        <v>80</v>
      </c>
      <c r="F156" s="136">
        <f>F157</f>
        <v>250</v>
      </c>
    </row>
    <row r="157" spans="1:6" ht="22.5" x14ac:dyDescent="0.2">
      <c r="A157" s="139" t="s">
        <v>94</v>
      </c>
      <c r="B157" s="133">
        <v>5</v>
      </c>
      <c r="C157" s="133">
        <v>2</v>
      </c>
      <c r="D157" s="134" t="s">
        <v>240</v>
      </c>
      <c r="E157" s="135" t="s">
        <v>80</v>
      </c>
      <c r="F157" s="136">
        <f>F158</f>
        <v>250</v>
      </c>
    </row>
    <row r="158" spans="1:6" ht="22.5" x14ac:dyDescent="0.2">
      <c r="A158" s="139" t="s">
        <v>242</v>
      </c>
      <c r="B158" s="133">
        <v>5</v>
      </c>
      <c r="C158" s="133">
        <v>2</v>
      </c>
      <c r="D158" s="134" t="s">
        <v>241</v>
      </c>
      <c r="E158" s="135" t="s">
        <v>80</v>
      </c>
      <c r="F158" s="136">
        <f>F159+F162+F164</f>
        <v>250</v>
      </c>
    </row>
    <row r="159" spans="1:6" ht="56.25" x14ac:dyDescent="0.2">
      <c r="A159" s="139" t="s">
        <v>243</v>
      </c>
      <c r="B159" s="133">
        <v>5</v>
      </c>
      <c r="C159" s="133">
        <v>2</v>
      </c>
      <c r="D159" s="134" t="s">
        <v>278</v>
      </c>
      <c r="E159" s="135"/>
      <c r="F159" s="140">
        <f>F160</f>
        <v>0</v>
      </c>
    </row>
    <row r="160" spans="1:6" ht="22.5" x14ac:dyDescent="0.2">
      <c r="A160" s="131" t="s">
        <v>147</v>
      </c>
      <c r="B160" s="133">
        <v>5</v>
      </c>
      <c r="C160" s="133">
        <v>2</v>
      </c>
      <c r="D160" s="134" t="s">
        <v>278</v>
      </c>
      <c r="E160" s="135" t="s">
        <v>81</v>
      </c>
      <c r="F160" s="140">
        <f>F161</f>
        <v>0</v>
      </c>
    </row>
    <row r="161" spans="1:6" ht="22.5" x14ac:dyDescent="0.2">
      <c r="A161" s="131" t="s">
        <v>82</v>
      </c>
      <c r="B161" s="133">
        <v>5</v>
      </c>
      <c r="C161" s="133">
        <v>2</v>
      </c>
      <c r="D161" s="217" t="s">
        <v>278</v>
      </c>
      <c r="E161" s="218" t="s">
        <v>83</v>
      </c>
      <c r="F161" s="256">
        <v>0</v>
      </c>
    </row>
    <row r="162" spans="1:6" ht="22.5" x14ac:dyDescent="0.2">
      <c r="A162" s="131" t="s">
        <v>147</v>
      </c>
      <c r="B162" s="133">
        <v>5</v>
      </c>
      <c r="C162" s="133">
        <v>2</v>
      </c>
      <c r="D162" s="134" t="s">
        <v>308</v>
      </c>
      <c r="E162" s="135">
        <v>200</v>
      </c>
      <c r="F162" s="140">
        <f>F163</f>
        <v>250</v>
      </c>
    </row>
    <row r="163" spans="1:6" ht="22.5" x14ac:dyDescent="0.2">
      <c r="A163" s="131" t="s">
        <v>82</v>
      </c>
      <c r="B163" s="133">
        <v>5</v>
      </c>
      <c r="C163" s="133">
        <v>2</v>
      </c>
      <c r="D163" s="134" t="s">
        <v>308</v>
      </c>
      <c r="E163" s="135">
        <v>240</v>
      </c>
      <c r="F163" s="140">
        <v>250</v>
      </c>
    </row>
    <row r="164" spans="1:6" ht="56.25" x14ac:dyDescent="0.2">
      <c r="A164" s="131" t="s">
        <v>244</v>
      </c>
      <c r="B164" s="133">
        <v>5</v>
      </c>
      <c r="C164" s="133">
        <v>2</v>
      </c>
      <c r="D164" s="134" t="s">
        <v>279</v>
      </c>
      <c r="E164" s="135"/>
      <c r="F164" s="140">
        <f>F165</f>
        <v>0</v>
      </c>
    </row>
    <row r="165" spans="1:6" ht="22.5" x14ac:dyDescent="0.2">
      <c r="A165" s="131" t="s">
        <v>147</v>
      </c>
      <c r="B165" s="133">
        <v>5</v>
      </c>
      <c r="C165" s="133">
        <v>2</v>
      </c>
      <c r="D165" s="134" t="s">
        <v>279</v>
      </c>
      <c r="E165" s="135">
        <v>200</v>
      </c>
      <c r="F165" s="140">
        <f>F166</f>
        <v>0</v>
      </c>
    </row>
    <row r="166" spans="1:6" ht="22.5" x14ac:dyDescent="0.2">
      <c r="A166" s="131" t="s">
        <v>82</v>
      </c>
      <c r="B166" s="133">
        <v>5</v>
      </c>
      <c r="C166" s="133">
        <v>2</v>
      </c>
      <c r="D166" s="134" t="s">
        <v>279</v>
      </c>
      <c r="E166" s="135">
        <v>240</v>
      </c>
      <c r="F166" s="140">
        <f>'расходы по структуре 2022 '!G201</f>
        <v>0</v>
      </c>
    </row>
    <row r="167" spans="1:6" x14ac:dyDescent="0.2">
      <c r="A167" s="75" t="s">
        <v>38</v>
      </c>
      <c r="B167" s="86">
        <v>5</v>
      </c>
      <c r="C167" s="86">
        <v>3</v>
      </c>
      <c r="D167" s="63" t="s">
        <v>80</v>
      </c>
      <c r="E167" s="87" t="s">
        <v>80</v>
      </c>
      <c r="F167" s="62">
        <f>F168+F184</f>
        <v>763</v>
      </c>
    </row>
    <row r="168" spans="1:6" ht="22.5" x14ac:dyDescent="0.2">
      <c r="A168" s="139" t="s">
        <v>445</v>
      </c>
      <c r="B168" s="133">
        <v>5</v>
      </c>
      <c r="C168" s="133">
        <v>3</v>
      </c>
      <c r="D168" s="134" t="s">
        <v>245</v>
      </c>
      <c r="E168" s="135" t="s">
        <v>80</v>
      </c>
      <c r="F168" s="136">
        <f>F172+F169+F176+F180</f>
        <v>763</v>
      </c>
    </row>
    <row r="169" spans="1:6" ht="22.5" x14ac:dyDescent="0.2">
      <c r="A169" s="139" t="s">
        <v>373</v>
      </c>
      <c r="B169" s="133">
        <v>5</v>
      </c>
      <c r="C169" s="133">
        <v>3</v>
      </c>
      <c r="D169" s="134" t="s">
        <v>372</v>
      </c>
      <c r="E169" s="135"/>
      <c r="F169" s="136">
        <f>F170</f>
        <v>121.5</v>
      </c>
    </row>
    <row r="170" spans="1:6" ht="22.5" x14ac:dyDescent="0.2">
      <c r="A170" s="131" t="s">
        <v>147</v>
      </c>
      <c r="B170" s="133">
        <v>5</v>
      </c>
      <c r="C170" s="133">
        <v>3</v>
      </c>
      <c r="D170" s="134" t="s">
        <v>371</v>
      </c>
      <c r="E170" s="135">
        <v>200</v>
      </c>
      <c r="F170" s="136">
        <f>F171</f>
        <v>121.5</v>
      </c>
    </row>
    <row r="171" spans="1:6" ht="22.5" x14ac:dyDescent="0.2">
      <c r="A171" s="131" t="s">
        <v>82</v>
      </c>
      <c r="B171" s="133">
        <v>5</v>
      </c>
      <c r="C171" s="133">
        <v>3</v>
      </c>
      <c r="D171" s="134" t="s">
        <v>371</v>
      </c>
      <c r="E171" s="135">
        <v>240</v>
      </c>
      <c r="F171" s="136">
        <f>'расходы по структуре 2022 '!G207</f>
        <v>121.5</v>
      </c>
    </row>
    <row r="172" spans="1:6" ht="33.75" x14ac:dyDescent="0.2">
      <c r="A172" s="131" t="s">
        <v>151</v>
      </c>
      <c r="B172" s="133">
        <v>5</v>
      </c>
      <c r="C172" s="133">
        <v>3</v>
      </c>
      <c r="D172" s="134" t="s">
        <v>246</v>
      </c>
      <c r="E172" s="135"/>
      <c r="F172" s="136">
        <f t="shared" ref="F172:F174" si="6">F173</f>
        <v>481.5</v>
      </c>
    </row>
    <row r="173" spans="1:6" ht="22.5" x14ac:dyDescent="0.2">
      <c r="A173" s="131" t="s">
        <v>116</v>
      </c>
      <c r="B173" s="133">
        <v>5</v>
      </c>
      <c r="C173" s="133">
        <v>3</v>
      </c>
      <c r="D173" s="134" t="s">
        <v>387</v>
      </c>
      <c r="E173" s="135"/>
      <c r="F173" s="136">
        <f t="shared" si="6"/>
        <v>481.5</v>
      </c>
    </row>
    <row r="174" spans="1:6" ht="22.5" x14ac:dyDescent="0.2">
      <c r="A174" s="131" t="s">
        <v>147</v>
      </c>
      <c r="B174" s="133">
        <v>5</v>
      </c>
      <c r="C174" s="133">
        <v>3</v>
      </c>
      <c r="D174" s="134" t="s">
        <v>387</v>
      </c>
      <c r="E174" s="135" t="s">
        <v>81</v>
      </c>
      <c r="F174" s="136">
        <f t="shared" si="6"/>
        <v>481.5</v>
      </c>
    </row>
    <row r="175" spans="1:6" ht="22.5" x14ac:dyDescent="0.2">
      <c r="A175" s="131" t="s">
        <v>82</v>
      </c>
      <c r="B175" s="133">
        <v>5</v>
      </c>
      <c r="C175" s="133">
        <v>3</v>
      </c>
      <c r="D175" s="134" t="s">
        <v>387</v>
      </c>
      <c r="E175" s="135" t="s">
        <v>83</v>
      </c>
      <c r="F175" s="136">
        <f>'расходы по структуре 2022 '!G212</f>
        <v>481.5</v>
      </c>
    </row>
    <row r="176" spans="1:6" ht="35.25" customHeight="1" x14ac:dyDescent="0.2">
      <c r="A176" s="131" t="s">
        <v>388</v>
      </c>
      <c r="B176" s="133">
        <v>5</v>
      </c>
      <c r="C176" s="133">
        <v>3</v>
      </c>
      <c r="D176" s="134" t="s">
        <v>385</v>
      </c>
      <c r="E176" s="135"/>
      <c r="F176" s="136">
        <f>F177</f>
        <v>50</v>
      </c>
    </row>
    <row r="177" spans="1:6" ht="22.5" x14ac:dyDescent="0.2">
      <c r="A177" s="131" t="s">
        <v>116</v>
      </c>
      <c r="B177" s="133">
        <v>5</v>
      </c>
      <c r="C177" s="133">
        <v>3</v>
      </c>
      <c r="D177" s="134" t="s">
        <v>390</v>
      </c>
      <c r="E177" s="135"/>
      <c r="F177" s="136">
        <f>F178</f>
        <v>50</v>
      </c>
    </row>
    <row r="178" spans="1:6" ht="22.5" x14ac:dyDescent="0.2">
      <c r="A178" s="131" t="s">
        <v>147</v>
      </c>
      <c r="B178" s="133">
        <v>5</v>
      </c>
      <c r="C178" s="133">
        <v>3</v>
      </c>
      <c r="D178" s="134" t="s">
        <v>390</v>
      </c>
      <c r="E178" s="135" t="s">
        <v>81</v>
      </c>
      <c r="F178" s="136">
        <f>F179</f>
        <v>50</v>
      </c>
    </row>
    <row r="179" spans="1:6" ht="22.5" x14ac:dyDescent="0.2">
      <c r="A179" s="131" t="s">
        <v>82</v>
      </c>
      <c r="B179" s="133">
        <v>5</v>
      </c>
      <c r="C179" s="133">
        <v>3</v>
      </c>
      <c r="D179" s="134" t="s">
        <v>390</v>
      </c>
      <c r="E179" s="135" t="s">
        <v>83</v>
      </c>
      <c r="F179" s="136">
        <f>'расходы по структуре 2022 '!G217</f>
        <v>50</v>
      </c>
    </row>
    <row r="180" spans="1:6" ht="22.5" x14ac:dyDescent="0.2">
      <c r="A180" s="131" t="s">
        <v>431</v>
      </c>
      <c r="B180" s="133">
        <v>5</v>
      </c>
      <c r="C180" s="133">
        <v>3</v>
      </c>
      <c r="D180" s="134" t="s">
        <v>429</v>
      </c>
      <c r="E180" s="135"/>
      <c r="F180" s="136">
        <f>F181</f>
        <v>110</v>
      </c>
    </row>
    <row r="181" spans="1:6" ht="22.5" x14ac:dyDescent="0.2">
      <c r="A181" s="131" t="s">
        <v>116</v>
      </c>
      <c r="B181" s="133">
        <v>5</v>
      </c>
      <c r="C181" s="133">
        <v>3</v>
      </c>
      <c r="D181" s="134" t="s">
        <v>430</v>
      </c>
      <c r="E181" s="135"/>
      <c r="F181" s="136">
        <f>F182</f>
        <v>110</v>
      </c>
    </row>
    <row r="182" spans="1:6" ht="22.5" x14ac:dyDescent="0.2">
      <c r="A182" s="131" t="s">
        <v>147</v>
      </c>
      <c r="B182" s="133">
        <v>5</v>
      </c>
      <c r="C182" s="133">
        <v>3</v>
      </c>
      <c r="D182" s="134" t="s">
        <v>430</v>
      </c>
      <c r="E182" s="135">
        <v>200</v>
      </c>
      <c r="F182" s="136">
        <f>F183</f>
        <v>110</v>
      </c>
    </row>
    <row r="183" spans="1:6" ht="22.5" x14ac:dyDescent="0.2">
      <c r="A183" s="131" t="s">
        <v>82</v>
      </c>
      <c r="B183" s="133">
        <v>5</v>
      </c>
      <c r="C183" s="133">
        <v>3</v>
      </c>
      <c r="D183" s="134" t="s">
        <v>430</v>
      </c>
      <c r="E183" s="135">
        <v>240</v>
      </c>
      <c r="F183" s="136">
        <f>'расходы по структуре 2022 '!G219</f>
        <v>110</v>
      </c>
    </row>
    <row r="184" spans="1:6" ht="22.5" x14ac:dyDescent="0.2">
      <c r="A184" s="131" t="s">
        <v>440</v>
      </c>
      <c r="B184" s="133">
        <v>5</v>
      </c>
      <c r="C184" s="133">
        <v>3</v>
      </c>
      <c r="D184" s="134" t="s">
        <v>377</v>
      </c>
      <c r="E184" s="135"/>
      <c r="F184" s="175">
        <f>F185</f>
        <v>0</v>
      </c>
    </row>
    <row r="185" spans="1:6" x14ac:dyDescent="0.2">
      <c r="A185" s="131" t="s">
        <v>384</v>
      </c>
      <c r="B185" s="133">
        <v>5</v>
      </c>
      <c r="C185" s="133">
        <v>3</v>
      </c>
      <c r="D185" s="134" t="s">
        <v>383</v>
      </c>
      <c r="E185" s="135"/>
      <c r="F185" s="175">
        <f>F186</f>
        <v>0</v>
      </c>
    </row>
    <row r="186" spans="1:6" ht="33.75" x14ac:dyDescent="0.2">
      <c r="A186" s="131" t="s">
        <v>378</v>
      </c>
      <c r="B186" s="133">
        <v>5</v>
      </c>
      <c r="C186" s="133">
        <v>3</v>
      </c>
      <c r="D186" s="134" t="s">
        <v>379</v>
      </c>
      <c r="E186" s="135"/>
      <c r="F186" s="175">
        <f>F187+F190</f>
        <v>0</v>
      </c>
    </row>
    <row r="187" spans="1:6" ht="22.5" x14ac:dyDescent="0.2">
      <c r="A187" s="131" t="s">
        <v>374</v>
      </c>
      <c r="B187" s="133">
        <v>5</v>
      </c>
      <c r="C187" s="133">
        <v>3</v>
      </c>
      <c r="D187" s="134" t="s">
        <v>380</v>
      </c>
      <c r="E187" s="135"/>
      <c r="F187" s="175">
        <f>F188</f>
        <v>0</v>
      </c>
    </row>
    <row r="188" spans="1:6" ht="45" x14ac:dyDescent="0.2">
      <c r="A188" s="131" t="s">
        <v>84</v>
      </c>
      <c r="B188" s="133">
        <v>5</v>
      </c>
      <c r="C188" s="133">
        <v>3</v>
      </c>
      <c r="D188" s="134" t="s">
        <v>380</v>
      </c>
      <c r="E188" s="135">
        <v>100</v>
      </c>
      <c r="F188" s="175">
        <f>F189</f>
        <v>0</v>
      </c>
    </row>
    <row r="189" spans="1:6" x14ac:dyDescent="0.2">
      <c r="A189" s="131" t="s">
        <v>86</v>
      </c>
      <c r="B189" s="133">
        <v>5</v>
      </c>
      <c r="C189" s="133">
        <v>3</v>
      </c>
      <c r="D189" s="134" t="s">
        <v>380</v>
      </c>
      <c r="E189" s="135">
        <v>110</v>
      </c>
      <c r="F189" s="175">
        <f>'расходы по структуре 2022 '!G229</f>
        <v>0</v>
      </c>
    </row>
    <row r="190" spans="1:6" ht="22.5" x14ac:dyDescent="0.2">
      <c r="A190" s="131" t="s">
        <v>381</v>
      </c>
      <c r="B190" s="133">
        <v>5</v>
      </c>
      <c r="C190" s="133">
        <v>3</v>
      </c>
      <c r="D190" s="134" t="s">
        <v>382</v>
      </c>
      <c r="E190" s="135"/>
      <c r="F190" s="175">
        <f>F191</f>
        <v>0</v>
      </c>
    </row>
    <row r="191" spans="1:6" ht="45" x14ac:dyDescent="0.2">
      <c r="A191" s="131" t="s">
        <v>84</v>
      </c>
      <c r="B191" s="133">
        <v>5</v>
      </c>
      <c r="C191" s="133">
        <v>3</v>
      </c>
      <c r="D191" s="134" t="s">
        <v>382</v>
      </c>
      <c r="E191" s="135">
        <v>100</v>
      </c>
      <c r="F191" s="175">
        <f>F192</f>
        <v>0</v>
      </c>
    </row>
    <row r="192" spans="1:6" x14ac:dyDescent="0.2">
      <c r="A192" s="131" t="s">
        <v>86</v>
      </c>
      <c r="B192" s="133">
        <v>5</v>
      </c>
      <c r="C192" s="133">
        <v>3</v>
      </c>
      <c r="D192" s="134" t="s">
        <v>382</v>
      </c>
      <c r="E192" s="135">
        <v>110</v>
      </c>
      <c r="F192" s="175">
        <f>'расходы по структуре 2022 '!G234</f>
        <v>0</v>
      </c>
    </row>
    <row r="193" spans="1:6" x14ac:dyDescent="0.2">
      <c r="A193" s="159" t="s">
        <v>394</v>
      </c>
      <c r="B193" s="156" t="s">
        <v>398</v>
      </c>
      <c r="C193" s="86">
        <v>5</v>
      </c>
      <c r="D193" s="86"/>
      <c r="E193" s="63"/>
      <c r="F193" s="219">
        <f>F194</f>
        <v>0</v>
      </c>
    </row>
    <row r="194" spans="1:6" ht="33.75" x14ac:dyDescent="0.2">
      <c r="A194" s="131" t="s">
        <v>443</v>
      </c>
      <c r="B194" s="216">
        <v>5</v>
      </c>
      <c r="C194" s="216">
        <v>5</v>
      </c>
      <c r="D194" s="217" t="s">
        <v>220</v>
      </c>
      <c r="E194" s="218"/>
      <c r="F194" s="220">
        <f>F195</f>
        <v>0</v>
      </c>
    </row>
    <row r="195" spans="1:6" ht="33.75" x14ac:dyDescent="0.2">
      <c r="A195" s="131" t="s">
        <v>135</v>
      </c>
      <c r="B195" s="133">
        <v>5</v>
      </c>
      <c r="C195" s="133">
        <v>5</v>
      </c>
      <c r="D195" s="134" t="s">
        <v>221</v>
      </c>
      <c r="E195" s="135"/>
      <c r="F195" s="220">
        <f>F196</f>
        <v>0</v>
      </c>
    </row>
    <row r="196" spans="1:6" x14ac:dyDescent="0.2">
      <c r="A196" s="14" t="s">
        <v>397</v>
      </c>
      <c r="B196" s="133">
        <v>5</v>
      </c>
      <c r="C196" s="133">
        <v>5</v>
      </c>
      <c r="D196" s="134" t="s">
        <v>392</v>
      </c>
      <c r="E196" s="135"/>
      <c r="F196" s="220">
        <f>F197</f>
        <v>0</v>
      </c>
    </row>
    <row r="197" spans="1:6" ht="22.5" x14ac:dyDescent="0.2">
      <c r="A197" s="131" t="s">
        <v>393</v>
      </c>
      <c r="B197" s="133">
        <v>5</v>
      </c>
      <c r="C197" s="133">
        <v>5</v>
      </c>
      <c r="D197" s="134" t="s">
        <v>392</v>
      </c>
      <c r="E197" s="135">
        <v>800</v>
      </c>
      <c r="F197" s="220">
        <f>F198</f>
        <v>0</v>
      </c>
    </row>
    <row r="198" spans="1:6" x14ac:dyDescent="0.2">
      <c r="A198" s="131" t="s">
        <v>396</v>
      </c>
      <c r="B198" s="133">
        <v>5</v>
      </c>
      <c r="C198" s="133">
        <v>5</v>
      </c>
      <c r="D198" s="134" t="s">
        <v>392</v>
      </c>
      <c r="E198" s="135">
        <v>810</v>
      </c>
      <c r="F198" s="220">
        <f>'расходы по структуре 2022 '!G242</f>
        <v>0</v>
      </c>
    </row>
    <row r="199" spans="1:6" x14ac:dyDescent="0.2">
      <c r="A199" s="178" t="s">
        <v>309</v>
      </c>
      <c r="B199" s="82">
        <v>6</v>
      </c>
      <c r="C199" s="82"/>
      <c r="D199" s="83"/>
      <c r="E199" s="84"/>
      <c r="F199" s="85">
        <f t="shared" ref="F199:F204" si="7">F200</f>
        <v>0</v>
      </c>
    </row>
    <row r="200" spans="1:6" x14ac:dyDescent="0.2">
      <c r="A200" s="159" t="s">
        <v>310</v>
      </c>
      <c r="B200" s="86">
        <v>6</v>
      </c>
      <c r="C200" s="86">
        <v>5</v>
      </c>
      <c r="D200" s="63"/>
      <c r="E200" s="87"/>
      <c r="F200" s="62">
        <f>F201</f>
        <v>0</v>
      </c>
    </row>
    <row r="201" spans="1:6" ht="22.5" x14ac:dyDescent="0.2">
      <c r="A201" s="138" t="s">
        <v>439</v>
      </c>
      <c r="B201" s="133">
        <v>6</v>
      </c>
      <c r="C201" s="133">
        <v>5</v>
      </c>
      <c r="D201" s="134" t="s">
        <v>302</v>
      </c>
      <c r="E201" s="135"/>
      <c r="F201" s="136">
        <f>F202</f>
        <v>0</v>
      </c>
    </row>
    <row r="202" spans="1:6" ht="22.5" x14ac:dyDescent="0.2">
      <c r="A202" s="138" t="s">
        <v>342</v>
      </c>
      <c r="B202" s="133">
        <v>6</v>
      </c>
      <c r="C202" s="133">
        <v>5</v>
      </c>
      <c r="D202" s="134" t="s">
        <v>343</v>
      </c>
      <c r="E202" s="135"/>
      <c r="F202" s="136">
        <f>F203</f>
        <v>0</v>
      </c>
    </row>
    <row r="203" spans="1:6" ht="45" x14ac:dyDescent="0.2">
      <c r="A203" s="138" t="s">
        <v>341</v>
      </c>
      <c r="B203" s="133">
        <v>6</v>
      </c>
      <c r="C203" s="133">
        <v>5</v>
      </c>
      <c r="D203" s="134" t="s">
        <v>304</v>
      </c>
      <c r="E203" s="135"/>
      <c r="F203" s="136">
        <f>F204</f>
        <v>0</v>
      </c>
    </row>
    <row r="204" spans="1:6" ht="22.5" x14ac:dyDescent="0.2">
      <c r="A204" s="131" t="s">
        <v>147</v>
      </c>
      <c r="B204" s="133">
        <v>6</v>
      </c>
      <c r="C204" s="133">
        <v>5</v>
      </c>
      <c r="D204" s="134" t="s">
        <v>304</v>
      </c>
      <c r="E204" s="135">
        <v>200</v>
      </c>
      <c r="F204" s="136">
        <f t="shared" si="7"/>
        <v>0</v>
      </c>
    </row>
    <row r="205" spans="1:6" ht="22.5" x14ac:dyDescent="0.2">
      <c r="A205" s="131" t="s">
        <v>82</v>
      </c>
      <c r="B205" s="133">
        <v>6</v>
      </c>
      <c r="C205" s="133">
        <v>5</v>
      </c>
      <c r="D205" s="134" t="s">
        <v>304</v>
      </c>
      <c r="E205" s="135">
        <v>240</v>
      </c>
      <c r="F205" s="136">
        <f>'расходы по структуре 2022 '!G250</f>
        <v>0</v>
      </c>
    </row>
    <row r="206" spans="1:6" x14ac:dyDescent="0.2">
      <c r="A206" s="80" t="s">
        <v>69</v>
      </c>
      <c r="B206" s="82">
        <v>8</v>
      </c>
      <c r="C206" s="82">
        <v>0</v>
      </c>
      <c r="D206" s="83" t="s">
        <v>80</v>
      </c>
      <c r="E206" s="84"/>
      <c r="F206" s="85">
        <f>F207</f>
        <v>2128.6999999999998</v>
      </c>
    </row>
    <row r="207" spans="1:6" x14ac:dyDescent="0.2">
      <c r="A207" s="75" t="s">
        <v>39</v>
      </c>
      <c r="B207" s="86">
        <v>8</v>
      </c>
      <c r="C207" s="86">
        <v>1</v>
      </c>
      <c r="D207" s="63" t="s">
        <v>80</v>
      </c>
      <c r="E207" s="87"/>
      <c r="F207" s="62">
        <f>F208</f>
        <v>2128.6999999999998</v>
      </c>
    </row>
    <row r="208" spans="1:6" ht="33.75" x14ac:dyDescent="0.2">
      <c r="A208" s="139" t="s">
        <v>444</v>
      </c>
      <c r="B208" s="133">
        <v>8</v>
      </c>
      <c r="C208" s="133">
        <v>1</v>
      </c>
      <c r="D208" s="134" t="s">
        <v>247</v>
      </c>
      <c r="E208" s="135"/>
      <c r="F208" s="136">
        <f>F209+F222</f>
        <v>2128.6999999999998</v>
      </c>
    </row>
    <row r="209" spans="1:6" ht="22.5" x14ac:dyDescent="0.2">
      <c r="A209" s="139" t="s">
        <v>249</v>
      </c>
      <c r="B209" s="133">
        <v>8</v>
      </c>
      <c r="C209" s="133">
        <v>1</v>
      </c>
      <c r="D209" s="134" t="s">
        <v>248</v>
      </c>
      <c r="E209" s="135" t="s">
        <v>80</v>
      </c>
      <c r="F209" s="136">
        <f>F210</f>
        <v>1828.7</v>
      </c>
    </row>
    <row r="210" spans="1:6" x14ac:dyDescent="0.2">
      <c r="A210" s="139" t="s">
        <v>119</v>
      </c>
      <c r="B210" s="133">
        <v>8</v>
      </c>
      <c r="C210" s="133">
        <v>1</v>
      </c>
      <c r="D210" s="134" t="s">
        <v>250</v>
      </c>
      <c r="E210" s="135"/>
      <c r="F210" s="136">
        <f>F211+F216+F219</f>
        <v>1828.7</v>
      </c>
    </row>
    <row r="211" spans="1:6" ht="22.5" x14ac:dyDescent="0.2">
      <c r="A211" s="139" t="s">
        <v>252</v>
      </c>
      <c r="B211" s="133">
        <v>8</v>
      </c>
      <c r="C211" s="133">
        <v>1</v>
      </c>
      <c r="D211" s="134" t="s">
        <v>251</v>
      </c>
      <c r="E211" s="135" t="s">
        <v>80</v>
      </c>
      <c r="F211" s="136">
        <f>F212+F214</f>
        <v>1781.2</v>
      </c>
    </row>
    <row r="212" spans="1:6" ht="45" x14ac:dyDescent="0.2">
      <c r="A212" s="131" t="s">
        <v>84</v>
      </c>
      <c r="B212" s="133">
        <v>8</v>
      </c>
      <c r="C212" s="133">
        <v>1</v>
      </c>
      <c r="D212" s="134" t="s">
        <v>251</v>
      </c>
      <c r="E212" s="135" t="s">
        <v>85</v>
      </c>
      <c r="F212" s="140">
        <f>F213</f>
        <v>1373.9</v>
      </c>
    </row>
    <row r="213" spans="1:6" x14ac:dyDescent="0.2">
      <c r="A213" s="131" t="s">
        <v>86</v>
      </c>
      <c r="B213" s="133">
        <v>8</v>
      </c>
      <c r="C213" s="133">
        <v>1</v>
      </c>
      <c r="D213" s="134" t="s">
        <v>251</v>
      </c>
      <c r="E213" s="135" t="s">
        <v>87</v>
      </c>
      <c r="F213" s="140">
        <f>'расходы по структуре 2022 '!G259</f>
        <v>1373.9</v>
      </c>
    </row>
    <row r="214" spans="1:6" ht="22.5" x14ac:dyDescent="0.2">
      <c r="A214" s="131" t="s">
        <v>147</v>
      </c>
      <c r="B214" s="133">
        <v>8</v>
      </c>
      <c r="C214" s="133">
        <v>1</v>
      </c>
      <c r="D214" s="134" t="s">
        <v>251</v>
      </c>
      <c r="E214" s="135" t="s">
        <v>81</v>
      </c>
      <c r="F214" s="136">
        <f>F215</f>
        <v>407.3</v>
      </c>
    </row>
    <row r="215" spans="1:6" ht="22.5" x14ac:dyDescent="0.2">
      <c r="A215" s="131" t="s">
        <v>82</v>
      </c>
      <c r="B215" s="133">
        <v>8</v>
      </c>
      <c r="C215" s="133">
        <v>1</v>
      </c>
      <c r="D215" s="134" t="s">
        <v>251</v>
      </c>
      <c r="E215" s="135" t="s">
        <v>83</v>
      </c>
      <c r="F215" s="136">
        <f>'расходы по структуре 2022 '!G264</f>
        <v>407.3</v>
      </c>
    </row>
    <row r="216" spans="1:6" ht="22.5" x14ac:dyDescent="0.2">
      <c r="A216" s="131" t="s">
        <v>311</v>
      </c>
      <c r="B216" s="133">
        <v>8</v>
      </c>
      <c r="C216" s="133">
        <v>1</v>
      </c>
      <c r="D216" s="168" t="s">
        <v>312</v>
      </c>
      <c r="E216" s="135"/>
      <c r="F216" s="140">
        <f>F217</f>
        <v>31.3</v>
      </c>
    </row>
    <row r="217" spans="1:6" ht="22.5" x14ac:dyDescent="0.2">
      <c r="A217" s="131" t="s">
        <v>147</v>
      </c>
      <c r="B217" s="133">
        <v>8</v>
      </c>
      <c r="C217" s="133">
        <v>1</v>
      </c>
      <c r="D217" s="168" t="s">
        <v>312</v>
      </c>
      <c r="E217" s="135">
        <v>200</v>
      </c>
      <c r="F217" s="140">
        <f>F218</f>
        <v>31.3</v>
      </c>
    </row>
    <row r="218" spans="1:6" ht="22.5" x14ac:dyDescent="0.2">
      <c r="A218" s="131" t="s">
        <v>82</v>
      </c>
      <c r="B218" s="133">
        <v>8</v>
      </c>
      <c r="C218" s="133">
        <v>1</v>
      </c>
      <c r="D218" s="168" t="s">
        <v>312</v>
      </c>
      <c r="E218" s="135">
        <v>240</v>
      </c>
      <c r="F218" s="140">
        <f>'расходы по структуре 2022 '!G268</f>
        <v>31.3</v>
      </c>
    </row>
    <row r="219" spans="1:6" ht="33.75" x14ac:dyDescent="0.2">
      <c r="A219" s="131" t="s">
        <v>313</v>
      </c>
      <c r="B219" s="133">
        <v>8</v>
      </c>
      <c r="C219" s="133">
        <v>1</v>
      </c>
      <c r="D219" s="168" t="s">
        <v>314</v>
      </c>
      <c r="E219" s="135"/>
      <c r="F219" s="136">
        <f>F220</f>
        <v>16.2</v>
      </c>
    </row>
    <row r="220" spans="1:6" ht="22.5" x14ac:dyDescent="0.2">
      <c r="A220" s="131" t="s">
        <v>147</v>
      </c>
      <c r="B220" s="133">
        <v>8</v>
      </c>
      <c r="C220" s="133">
        <v>1</v>
      </c>
      <c r="D220" s="168" t="s">
        <v>314</v>
      </c>
      <c r="E220" s="135">
        <v>200</v>
      </c>
      <c r="F220" s="140">
        <f>F221</f>
        <v>16.2</v>
      </c>
    </row>
    <row r="221" spans="1:6" ht="22.5" x14ac:dyDescent="0.2">
      <c r="A221" s="131" t="s">
        <v>82</v>
      </c>
      <c r="B221" s="133">
        <v>8</v>
      </c>
      <c r="C221" s="133">
        <v>1</v>
      </c>
      <c r="D221" s="168" t="s">
        <v>314</v>
      </c>
      <c r="E221" s="135">
        <v>240</v>
      </c>
      <c r="F221" s="140">
        <f>'расходы по структуре 2022 '!G272</f>
        <v>16.2</v>
      </c>
    </row>
    <row r="222" spans="1:6" x14ac:dyDescent="0.2">
      <c r="A222" s="139" t="s">
        <v>120</v>
      </c>
      <c r="B222" s="133">
        <v>8</v>
      </c>
      <c r="C222" s="133">
        <v>1</v>
      </c>
      <c r="D222" s="134" t="s">
        <v>254</v>
      </c>
      <c r="E222" s="135" t="s">
        <v>80</v>
      </c>
      <c r="F222" s="140">
        <f>F223</f>
        <v>300</v>
      </c>
    </row>
    <row r="223" spans="1:6" ht="22.5" x14ac:dyDescent="0.2">
      <c r="A223" s="139" t="s">
        <v>255</v>
      </c>
      <c r="B223" s="133">
        <v>8</v>
      </c>
      <c r="C223" s="133">
        <v>1</v>
      </c>
      <c r="D223" s="134" t="s">
        <v>256</v>
      </c>
      <c r="E223" s="135" t="s">
        <v>80</v>
      </c>
      <c r="F223" s="140">
        <f>F224</f>
        <v>300</v>
      </c>
    </row>
    <row r="224" spans="1:6" ht="22.5" x14ac:dyDescent="0.2">
      <c r="A224" s="131" t="s">
        <v>252</v>
      </c>
      <c r="B224" s="133">
        <v>8</v>
      </c>
      <c r="C224" s="133">
        <v>1</v>
      </c>
      <c r="D224" s="149" t="s">
        <v>253</v>
      </c>
      <c r="E224" s="135"/>
      <c r="F224" s="140">
        <f>F225</f>
        <v>300</v>
      </c>
    </row>
    <row r="225" spans="1:6" ht="22.5" x14ac:dyDescent="0.2">
      <c r="A225" s="131" t="s">
        <v>147</v>
      </c>
      <c r="B225" s="133">
        <v>8</v>
      </c>
      <c r="C225" s="133">
        <v>1</v>
      </c>
      <c r="D225" s="149" t="s">
        <v>253</v>
      </c>
      <c r="E225" s="135">
        <v>200</v>
      </c>
      <c r="F225" s="140">
        <f>F226</f>
        <v>300</v>
      </c>
    </row>
    <row r="226" spans="1:6" ht="22.5" x14ac:dyDescent="0.2">
      <c r="A226" s="131" t="s">
        <v>82</v>
      </c>
      <c r="B226" s="133">
        <v>8</v>
      </c>
      <c r="C226" s="133">
        <v>1</v>
      </c>
      <c r="D226" s="149" t="s">
        <v>253</v>
      </c>
      <c r="E226" s="135">
        <v>240</v>
      </c>
      <c r="F226" s="140">
        <f>'расходы по структуре 2022 '!G278</f>
        <v>300</v>
      </c>
    </row>
    <row r="227" spans="1:6" x14ac:dyDescent="0.2">
      <c r="A227" s="80" t="s">
        <v>70</v>
      </c>
      <c r="B227" s="82">
        <v>11</v>
      </c>
      <c r="C227" s="82">
        <v>0</v>
      </c>
      <c r="D227" s="83" t="s">
        <v>80</v>
      </c>
      <c r="E227" s="84" t="s">
        <v>80</v>
      </c>
      <c r="F227" s="85">
        <f>F228</f>
        <v>7701</v>
      </c>
    </row>
    <row r="228" spans="1:6" x14ac:dyDescent="0.2">
      <c r="A228" s="75" t="s">
        <v>40</v>
      </c>
      <c r="B228" s="86">
        <v>11</v>
      </c>
      <c r="C228" s="86">
        <v>1</v>
      </c>
      <c r="D228" s="63" t="s">
        <v>80</v>
      </c>
      <c r="E228" s="87" t="s">
        <v>80</v>
      </c>
      <c r="F228" s="62">
        <f>F229</f>
        <v>7701</v>
      </c>
    </row>
    <row r="229" spans="1:6" ht="33.75" x14ac:dyDescent="0.2">
      <c r="A229" s="139" t="s">
        <v>368</v>
      </c>
      <c r="B229" s="133">
        <v>11</v>
      </c>
      <c r="C229" s="133">
        <v>1</v>
      </c>
      <c r="D229" s="134" t="s">
        <v>247</v>
      </c>
      <c r="E229" s="135" t="s">
        <v>80</v>
      </c>
      <c r="F229" s="136">
        <f>F230</f>
        <v>7701</v>
      </c>
    </row>
    <row r="230" spans="1:6" x14ac:dyDescent="0.2">
      <c r="A230" s="139" t="s">
        <v>257</v>
      </c>
      <c r="B230" s="133">
        <v>11</v>
      </c>
      <c r="C230" s="133">
        <v>1</v>
      </c>
      <c r="D230" s="134" t="s">
        <v>258</v>
      </c>
      <c r="E230" s="135" t="s">
        <v>80</v>
      </c>
      <c r="F230" s="136">
        <f>F231</f>
        <v>7701</v>
      </c>
    </row>
    <row r="231" spans="1:6" ht="22.5" x14ac:dyDescent="0.2">
      <c r="A231" s="139" t="s">
        <v>328</v>
      </c>
      <c r="B231" s="133">
        <v>11</v>
      </c>
      <c r="C231" s="133">
        <v>1</v>
      </c>
      <c r="D231" s="134" t="s">
        <v>259</v>
      </c>
      <c r="E231" s="135"/>
      <c r="F231" s="136">
        <f>F232</f>
        <v>7701</v>
      </c>
    </row>
    <row r="232" spans="1:6" ht="22.5" x14ac:dyDescent="0.2">
      <c r="A232" s="139" t="s">
        <v>252</v>
      </c>
      <c r="B232" s="133">
        <v>11</v>
      </c>
      <c r="C232" s="133">
        <v>1</v>
      </c>
      <c r="D232" s="134" t="s">
        <v>260</v>
      </c>
      <c r="E232" s="135" t="s">
        <v>80</v>
      </c>
      <c r="F232" s="136">
        <f>F233+F235+F237</f>
        <v>7701</v>
      </c>
    </row>
    <row r="233" spans="1:6" ht="45" x14ac:dyDescent="0.2">
      <c r="A233" s="131" t="s">
        <v>84</v>
      </c>
      <c r="B233" s="133">
        <v>11</v>
      </c>
      <c r="C233" s="133">
        <v>1</v>
      </c>
      <c r="D233" s="134" t="s">
        <v>260</v>
      </c>
      <c r="E233" s="135" t="s">
        <v>85</v>
      </c>
      <c r="F233" s="136">
        <f>F234</f>
        <v>6239</v>
      </c>
    </row>
    <row r="234" spans="1:6" x14ac:dyDescent="0.2">
      <c r="A234" s="131" t="s">
        <v>86</v>
      </c>
      <c r="B234" s="133">
        <v>11</v>
      </c>
      <c r="C234" s="133">
        <v>1</v>
      </c>
      <c r="D234" s="134" t="s">
        <v>260</v>
      </c>
      <c r="E234" s="135" t="s">
        <v>87</v>
      </c>
      <c r="F234" s="140">
        <f>'расходы по структуре 2022 '!G287</f>
        <v>6239</v>
      </c>
    </row>
    <row r="235" spans="1:6" ht="22.5" x14ac:dyDescent="0.2">
      <c r="A235" s="131" t="s">
        <v>147</v>
      </c>
      <c r="B235" s="133">
        <v>11</v>
      </c>
      <c r="C235" s="133">
        <v>1</v>
      </c>
      <c r="D235" s="134" t="s">
        <v>260</v>
      </c>
      <c r="E235" s="135" t="s">
        <v>81</v>
      </c>
      <c r="F235" s="140">
        <f>F236</f>
        <v>1459.5</v>
      </c>
    </row>
    <row r="236" spans="1:6" ht="22.5" x14ac:dyDescent="0.2">
      <c r="A236" s="131" t="s">
        <v>82</v>
      </c>
      <c r="B236" s="133">
        <v>11</v>
      </c>
      <c r="C236" s="133">
        <v>1</v>
      </c>
      <c r="D236" s="134" t="s">
        <v>260</v>
      </c>
      <c r="E236" s="135" t="s">
        <v>83</v>
      </c>
      <c r="F236" s="140">
        <f>'расходы по структуре 2022 '!G292</f>
        <v>1459.5</v>
      </c>
    </row>
    <row r="237" spans="1:6" x14ac:dyDescent="0.2">
      <c r="A237" s="131" t="s">
        <v>90</v>
      </c>
      <c r="B237" s="133">
        <v>11</v>
      </c>
      <c r="C237" s="133">
        <v>1</v>
      </c>
      <c r="D237" s="134" t="s">
        <v>260</v>
      </c>
      <c r="E237" s="135" t="s">
        <v>91</v>
      </c>
      <c r="F237" s="140">
        <f>F238</f>
        <v>2.5</v>
      </c>
    </row>
    <row r="238" spans="1:6" x14ac:dyDescent="0.2">
      <c r="A238" s="131" t="s">
        <v>92</v>
      </c>
      <c r="B238" s="133">
        <v>11</v>
      </c>
      <c r="C238" s="133">
        <v>1</v>
      </c>
      <c r="D238" s="134" t="s">
        <v>260</v>
      </c>
      <c r="E238" s="135" t="s">
        <v>93</v>
      </c>
      <c r="F238" s="140">
        <f>'расходы по структуре 2022 '!G295</f>
        <v>2.5</v>
      </c>
    </row>
    <row r="239" spans="1:6" x14ac:dyDescent="0.2">
      <c r="A239" s="167" t="s">
        <v>131</v>
      </c>
      <c r="B239" s="169"/>
      <c r="C239" s="169"/>
      <c r="D239" s="170"/>
      <c r="E239" s="169"/>
      <c r="F239" s="157">
        <f>F227+F206+F199+F147+F113+F83+F74+F6</f>
        <v>32588.9</v>
      </c>
    </row>
    <row r="241" spans="6:6" x14ac:dyDescent="0.2">
      <c r="F241" s="222">
        <f>'расходы по структуре 2022 '!G297-'расходы 2022'!F239</f>
        <v>0</v>
      </c>
    </row>
    <row r="246" spans="6:6" x14ac:dyDescent="0.2">
      <c r="F246" s="240"/>
    </row>
  </sheetData>
  <autoFilter ref="A5:F239"/>
  <mergeCells count="2">
    <mergeCell ref="A2:F2"/>
    <mergeCell ref="E1:F1"/>
  </mergeCells>
  <pageMargins left="0" right="0" top="0" bottom="0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3"/>
  <sheetViews>
    <sheetView zoomScaleNormal="100" workbookViewId="0">
      <selection activeCell="F1" sqref="F1:G1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0.85546875" style="12" customWidth="1"/>
    <col min="7" max="7" width="11" style="42" customWidth="1"/>
    <col min="8" max="16384" width="9.140625" style="14"/>
  </cols>
  <sheetData>
    <row r="1" spans="1:7" ht="59.25" customHeight="1" x14ac:dyDescent="0.2">
      <c r="E1" s="44"/>
      <c r="F1" s="296" t="s">
        <v>451</v>
      </c>
      <c r="G1" s="296"/>
    </row>
    <row r="2" spans="1:7" ht="45" customHeight="1" x14ac:dyDescent="0.2">
      <c r="A2" s="268" t="s">
        <v>412</v>
      </c>
      <c r="B2" s="268"/>
      <c r="C2" s="268"/>
      <c r="D2" s="268"/>
      <c r="E2" s="268"/>
      <c r="F2" s="268"/>
      <c r="G2" s="268"/>
    </row>
    <row r="3" spans="1:7" ht="21" customHeight="1" x14ac:dyDescent="0.2"/>
    <row r="4" spans="1:7" x14ac:dyDescent="0.2">
      <c r="F4" s="12" t="s">
        <v>205</v>
      </c>
    </row>
    <row r="5" spans="1:7" ht="20.25" customHeight="1" x14ac:dyDescent="0.2">
      <c r="A5" s="270" t="s">
        <v>21</v>
      </c>
      <c r="B5" s="270" t="s">
        <v>22</v>
      </c>
      <c r="C5" s="270" t="s">
        <v>23</v>
      </c>
      <c r="D5" s="271" t="s">
        <v>24</v>
      </c>
      <c r="E5" s="270" t="s">
        <v>25</v>
      </c>
      <c r="F5" s="269" t="s">
        <v>261</v>
      </c>
      <c r="G5" s="269"/>
    </row>
    <row r="6" spans="1:7" ht="20.25" customHeight="1" x14ac:dyDescent="0.2">
      <c r="A6" s="270"/>
      <c r="B6" s="270"/>
      <c r="C6" s="270"/>
      <c r="D6" s="271"/>
      <c r="E6" s="270"/>
      <c r="F6" s="109">
        <v>2023</v>
      </c>
      <c r="G6" s="109">
        <v>2024</v>
      </c>
    </row>
    <row r="7" spans="1:7" x14ac:dyDescent="0.2">
      <c r="A7" s="80" t="s">
        <v>26</v>
      </c>
      <c r="B7" s="82">
        <v>1</v>
      </c>
      <c r="C7" s="82">
        <v>0</v>
      </c>
      <c r="D7" s="83" t="s">
        <v>80</v>
      </c>
      <c r="E7" s="84" t="s">
        <v>80</v>
      </c>
      <c r="F7" s="85">
        <f>F8+F14+F20+F31+F37</f>
        <v>18325.5</v>
      </c>
      <c r="G7" s="85">
        <f>G8+G14+G20+G31+G37</f>
        <v>19153.5</v>
      </c>
    </row>
    <row r="8" spans="1:7" ht="22.5" x14ac:dyDescent="0.2">
      <c r="A8" s="75" t="s">
        <v>27</v>
      </c>
      <c r="B8" s="86">
        <v>1</v>
      </c>
      <c r="C8" s="86">
        <v>2</v>
      </c>
      <c r="D8" s="63" t="s">
        <v>80</v>
      </c>
      <c r="E8" s="87" t="s">
        <v>80</v>
      </c>
      <c r="F8" s="62">
        <f t="shared" ref="F8:G12" si="0">F9</f>
        <v>2185.9</v>
      </c>
      <c r="G8" s="62">
        <f t="shared" si="0"/>
        <v>2235.3000000000002</v>
      </c>
    </row>
    <row r="9" spans="1:7" ht="33.75" x14ac:dyDescent="0.2">
      <c r="A9" s="139" t="s">
        <v>442</v>
      </c>
      <c r="B9" s="133">
        <v>1</v>
      </c>
      <c r="C9" s="133">
        <v>2</v>
      </c>
      <c r="D9" s="134" t="s">
        <v>211</v>
      </c>
      <c r="E9" s="135" t="s">
        <v>80</v>
      </c>
      <c r="F9" s="136">
        <f t="shared" si="0"/>
        <v>2185.9</v>
      </c>
      <c r="G9" s="136">
        <f t="shared" si="0"/>
        <v>2235.3000000000002</v>
      </c>
    </row>
    <row r="10" spans="1:7" ht="33.75" x14ac:dyDescent="0.2">
      <c r="A10" s="139" t="s">
        <v>133</v>
      </c>
      <c r="B10" s="133">
        <v>1</v>
      </c>
      <c r="C10" s="133">
        <v>2</v>
      </c>
      <c r="D10" s="134" t="s">
        <v>235</v>
      </c>
      <c r="E10" s="135"/>
      <c r="F10" s="136">
        <f t="shared" si="0"/>
        <v>2185.9</v>
      </c>
      <c r="G10" s="136">
        <f t="shared" si="0"/>
        <v>2235.3000000000002</v>
      </c>
    </row>
    <row r="11" spans="1:7" x14ac:dyDescent="0.2">
      <c r="A11" s="139" t="s">
        <v>113</v>
      </c>
      <c r="B11" s="133">
        <v>1</v>
      </c>
      <c r="C11" s="133">
        <v>2</v>
      </c>
      <c r="D11" s="134" t="s">
        <v>212</v>
      </c>
      <c r="E11" s="135" t="s">
        <v>80</v>
      </c>
      <c r="F11" s="136">
        <f t="shared" si="0"/>
        <v>2185.9</v>
      </c>
      <c r="G11" s="136">
        <f t="shared" si="0"/>
        <v>2235.3000000000002</v>
      </c>
    </row>
    <row r="12" spans="1:7" ht="45" x14ac:dyDescent="0.2">
      <c r="A12" s="131" t="s">
        <v>84</v>
      </c>
      <c r="B12" s="133">
        <v>1</v>
      </c>
      <c r="C12" s="133">
        <v>2</v>
      </c>
      <c r="D12" s="134" t="s">
        <v>212</v>
      </c>
      <c r="E12" s="135" t="s">
        <v>85</v>
      </c>
      <c r="F12" s="136">
        <f t="shared" si="0"/>
        <v>2185.9</v>
      </c>
      <c r="G12" s="136">
        <f t="shared" si="0"/>
        <v>2235.3000000000002</v>
      </c>
    </row>
    <row r="13" spans="1:7" ht="22.5" x14ac:dyDescent="0.2">
      <c r="A13" s="131" t="s">
        <v>88</v>
      </c>
      <c r="B13" s="133">
        <v>1</v>
      </c>
      <c r="C13" s="133">
        <v>2</v>
      </c>
      <c r="D13" s="134" t="s">
        <v>212</v>
      </c>
      <c r="E13" s="135" t="s">
        <v>89</v>
      </c>
      <c r="F13" s="136">
        <v>2185.9</v>
      </c>
      <c r="G13" s="136">
        <v>2235.3000000000002</v>
      </c>
    </row>
    <row r="14" spans="1:7" ht="33.75" x14ac:dyDescent="0.2">
      <c r="A14" s="159" t="s">
        <v>28</v>
      </c>
      <c r="B14" s="86">
        <v>1</v>
      </c>
      <c r="C14" s="86">
        <v>4</v>
      </c>
      <c r="D14" s="63"/>
      <c r="E14" s="87"/>
      <c r="F14" s="62">
        <f t="shared" ref="F14:G18" si="1">F15</f>
        <v>11637.7</v>
      </c>
      <c r="G14" s="62">
        <f t="shared" si="1"/>
        <v>11637.7</v>
      </c>
    </row>
    <row r="15" spans="1:7" ht="33.75" x14ac:dyDescent="0.2">
      <c r="A15" s="139" t="s">
        <v>442</v>
      </c>
      <c r="B15" s="133">
        <v>1</v>
      </c>
      <c r="C15" s="133">
        <v>4</v>
      </c>
      <c r="D15" s="134" t="s">
        <v>211</v>
      </c>
      <c r="E15" s="135" t="s">
        <v>80</v>
      </c>
      <c r="F15" s="136">
        <f t="shared" si="1"/>
        <v>11637.7</v>
      </c>
      <c r="G15" s="136">
        <f t="shared" si="1"/>
        <v>11637.7</v>
      </c>
    </row>
    <row r="16" spans="1:7" ht="33.75" x14ac:dyDescent="0.2">
      <c r="A16" s="139" t="s">
        <v>133</v>
      </c>
      <c r="B16" s="133">
        <v>1</v>
      </c>
      <c r="C16" s="133">
        <v>4</v>
      </c>
      <c r="D16" s="134" t="s">
        <v>235</v>
      </c>
      <c r="E16" s="135"/>
      <c r="F16" s="136">
        <f t="shared" si="1"/>
        <v>11637.7</v>
      </c>
      <c r="G16" s="136">
        <f t="shared" si="1"/>
        <v>11637.7</v>
      </c>
    </row>
    <row r="17" spans="1:7" x14ac:dyDescent="0.2">
      <c r="A17" s="139" t="s">
        <v>71</v>
      </c>
      <c r="B17" s="133">
        <v>1</v>
      </c>
      <c r="C17" s="133">
        <v>4</v>
      </c>
      <c r="D17" s="134" t="s">
        <v>213</v>
      </c>
      <c r="E17" s="135" t="s">
        <v>80</v>
      </c>
      <c r="F17" s="136">
        <f t="shared" si="1"/>
        <v>11637.7</v>
      </c>
      <c r="G17" s="136">
        <f t="shared" si="1"/>
        <v>11637.7</v>
      </c>
    </row>
    <row r="18" spans="1:7" ht="45" x14ac:dyDescent="0.2">
      <c r="A18" s="131" t="s">
        <v>84</v>
      </c>
      <c r="B18" s="133">
        <v>1</v>
      </c>
      <c r="C18" s="133">
        <v>4</v>
      </c>
      <c r="D18" s="134" t="s">
        <v>213</v>
      </c>
      <c r="E18" s="135" t="s">
        <v>85</v>
      </c>
      <c r="F18" s="136">
        <f t="shared" si="1"/>
        <v>11637.7</v>
      </c>
      <c r="G18" s="136">
        <f t="shared" si="1"/>
        <v>11637.7</v>
      </c>
    </row>
    <row r="19" spans="1:7" ht="22.5" x14ac:dyDescent="0.2">
      <c r="A19" s="131" t="s">
        <v>88</v>
      </c>
      <c r="B19" s="133">
        <v>1</v>
      </c>
      <c r="C19" s="133">
        <v>4</v>
      </c>
      <c r="D19" s="134" t="s">
        <v>213</v>
      </c>
      <c r="E19" s="135" t="s">
        <v>89</v>
      </c>
      <c r="F19" s="140">
        <v>11637.7</v>
      </c>
      <c r="G19" s="140">
        <v>11637.7</v>
      </c>
    </row>
    <row r="20" spans="1:7" ht="33.75" x14ac:dyDescent="0.2">
      <c r="A20" s="159" t="s">
        <v>123</v>
      </c>
      <c r="B20" s="86">
        <v>1</v>
      </c>
      <c r="C20" s="86">
        <v>6</v>
      </c>
      <c r="D20" s="63"/>
      <c r="E20" s="87"/>
      <c r="F20" s="62">
        <f>F26+F21</f>
        <v>0</v>
      </c>
      <c r="G20" s="62">
        <f>G26+G21</f>
        <v>0</v>
      </c>
    </row>
    <row r="21" spans="1:7" x14ac:dyDescent="0.2">
      <c r="A21" s="139" t="s">
        <v>97</v>
      </c>
      <c r="B21" s="133">
        <v>1</v>
      </c>
      <c r="C21" s="133">
        <v>6</v>
      </c>
      <c r="D21" s="134" t="s">
        <v>210</v>
      </c>
      <c r="E21" s="135"/>
      <c r="F21" s="136">
        <f t="shared" ref="F21:G24" si="2">F22</f>
        <v>0</v>
      </c>
      <c r="G21" s="136">
        <f t="shared" si="2"/>
        <v>0</v>
      </c>
    </row>
    <row r="22" spans="1:7" ht="33.75" x14ac:dyDescent="0.2">
      <c r="A22" s="139" t="s">
        <v>277</v>
      </c>
      <c r="B22" s="133">
        <v>1</v>
      </c>
      <c r="C22" s="133">
        <v>6</v>
      </c>
      <c r="D22" s="134" t="s">
        <v>215</v>
      </c>
      <c r="E22" s="135"/>
      <c r="F22" s="136">
        <f t="shared" si="2"/>
        <v>0</v>
      </c>
      <c r="G22" s="136">
        <f t="shared" si="2"/>
        <v>0</v>
      </c>
    </row>
    <row r="23" spans="1:7" ht="56.25" x14ac:dyDescent="0.2">
      <c r="A23" s="131" t="s">
        <v>122</v>
      </c>
      <c r="B23" s="133">
        <v>1</v>
      </c>
      <c r="C23" s="133">
        <v>6</v>
      </c>
      <c r="D23" s="134" t="s">
        <v>216</v>
      </c>
      <c r="E23" s="135"/>
      <c r="F23" s="136">
        <f t="shared" si="2"/>
        <v>0</v>
      </c>
      <c r="G23" s="136">
        <f t="shared" si="2"/>
        <v>0</v>
      </c>
    </row>
    <row r="24" spans="1:7" x14ac:dyDescent="0.2">
      <c r="A24" s="131" t="s">
        <v>96</v>
      </c>
      <c r="B24" s="133">
        <v>1</v>
      </c>
      <c r="C24" s="133">
        <v>6</v>
      </c>
      <c r="D24" s="134" t="s">
        <v>216</v>
      </c>
      <c r="E24" s="135">
        <v>500</v>
      </c>
      <c r="F24" s="136">
        <f t="shared" si="2"/>
        <v>0</v>
      </c>
      <c r="G24" s="136">
        <f t="shared" si="2"/>
        <v>0</v>
      </c>
    </row>
    <row r="25" spans="1:7" x14ac:dyDescent="0.2">
      <c r="A25" s="131" t="s">
        <v>79</v>
      </c>
      <c r="B25" s="133">
        <v>1</v>
      </c>
      <c r="C25" s="133">
        <v>6</v>
      </c>
      <c r="D25" s="134" t="s">
        <v>216</v>
      </c>
      <c r="E25" s="135">
        <v>540</v>
      </c>
      <c r="F25" s="136">
        <v>0</v>
      </c>
      <c r="G25" s="136">
        <v>0</v>
      </c>
    </row>
    <row r="26" spans="1:7" ht="33.75" x14ac:dyDescent="0.2">
      <c r="A26" s="139" t="s">
        <v>442</v>
      </c>
      <c r="B26" s="133">
        <v>1</v>
      </c>
      <c r="C26" s="133">
        <v>6</v>
      </c>
      <c r="D26" s="134" t="s">
        <v>211</v>
      </c>
      <c r="E26" s="135"/>
      <c r="F26" s="136">
        <f t="shared" ref="F26:G29" si="3">F27</f>
        <v>0</v>
      </c>
      <c r="G26" s="136">
        <f t="shared" si="3"/>
        <v>0</v>
      </c>
    </row>
    <row r="27" spans="1:7" ht="33.75" x14ac:dyDescent="0.2">
      <c r="A27" s="139" t="s">
        <v>133</v>
      </c>
      <c r="B27" s="133">
        <v>1</v>
      </c>
      <c r="C27" s="133">
        <v>6</v>
      </c>
      <c r="D27" s="134" t="s">
        <v>235</v>
      </c>
      <c r="E27" s="135"/>
      <c r="F27" s="136">
        <f t="shared" si="3"/>
        <v>0</v>
      </c>
      <c r="G27" s="136">
        <f t="shared" si="3"/>
        <v>0</v>
      </c>
    </row>
    <row r="28" spans="1:7" ht="56.25" x14ac:dyDescent="0.2">
      <c r="A28" s="131" t="s">
        <v>122</v>
      </c>
      <c r="B28" s="133">
        <v>1</v>
      </c>
      <c r="C28" s="133">
        <v>6</v>
      </c>
      <c r="D28" s="134" t="s">
        <v>214</v>
      </c>
      <c r="E28" s="135"/>
      <c r="F28" s="136">
        <f t="shared" si="3"/>
        <v>0</v>
      </c>
      <c r="G28" s="136">
        <f t="shared" si="3"/>
        <v>0</v>
      </c>
    </row>
    <row r="29" spans="1:7" x14ac:dyDescent="0.2">
      <c r="A29" s="131" t="s">
        <v>96</v>
      </c>
      <c r="B29" s="133">
        <v>1</v>
      </c>
      <c r="C29" s="133">
        <v>6</v>
      </c>
      <c r="D29" s="134" t="s">
        <v>214</v>
      </c>
      <c r="E29" s="135">
        <v>500</v>
      </c>
      <c r="F29" s="136">
        <f t="shared" si="3"/>
        <v>0</v>
      </c>
      <c r="G29" s="136">
        <f t="shared" si="3"/>
        <v>0</v>
      </c>
    </row>
    <row r="30" spans="1:7" x14ac:dyDescent="0.2">
      <c r="A30" s="131" t="s">
        <v>79</v>
      </c>
      <c r="B30" s="133">
        <v>1</v>
      </c>
      <c r="C30" s="133">
        <v>6</v>
      </c>
      <c r="D30" s="134" t="s">
        <v>214</v>
      </c>
      <c r="E30" s="135">
        <v>540</v>
      </c>
      <c r="F30" s="136">
        <v>0</v>
      </c>
      <c r="G30" s="136">
        <v>0</v>
      </c>
    </row>
    <row r="31" spans="1:7" x14ac:dyDescent="0.2">
      <c r="A31" s="75" t="s">
        <v>29</v>
      </c>
      <c r="B31" s="86">
        <v>1</v>
      </c>
      <c r="C31" s="86">
        <v>11</v>
      </c>
      <c r="D31" s="63"/>
      <c r="E31" s="87" t="s">
        <v>80</v>
      </c>
      <c r="F31" s="62">
        <f t="shared" ref="F31:G35" si="4">F32</f>
        <v>50</v>
      </c>
      <c r="G31" s="62">
        <f t="shared" si="4"/>
        <v>181.8</v>
      </c>
    </row>
    <row r="32" spans="1:7" x14ac:dyDescent="0.2">
      <c r="A32" s="139" t="s">
        <v>97</v>
      </c>
      <c r="B32" s="133">
        <v>1</v>
      </c>
      <c r="C32" s="133">
        <v>11</v>
      </c>
      <c r="D32" s="134" t="s">
        <v>210</v>
      </c>
      <c r="E32" s="135" t="s">
        <v>80</v>
      </c>
      <c r="F32" s="136">
        <f t="shared" si="4"/>
        <v>50</v>
      </c>
      <c r="G32" s="136">
        <f t="shared" si="4"/>
        <v>181.8</v>
      </c>
    </row>
    <row r="33" spans="1:8" ht="33.75" x14ac:dyDescent="0.2">
      <c r="A33" s="139" t="s">
        <v>134</v>
      </c>
      <c r="B33" s="133">
        <v>1</v>
      </c>
      <c r="C33" s="133">
        <v>11</v>
      </c>
      <c r="D33" s="134" t="s">
        <v>217</v>
      </c>
      <c r="E33" s="135" t="s">
        <v>80</v>
      </c>
      <c r="F33" s="136">
        <f t="shared" si="4"/>
        <v>50</v>
      </c>
      <c r="G33" s="136">
        <f t="shared" si="4"/>
        <v>181.8</v>
      </c>
    </row>
    <row r="34" spans="1:8" x14ac:dyDescent="0.2">
      <c r="A34" s="139" t="s">
        <v>209</v>
      </c>
      <c r="B34" s="133">
        <v>1</v>
      </c>
      <c r="C34" s="133">
        <v>11</v>
      </c>
      <c r="D34" s="134" t="s">
        <v>218</v>
      </c>
      <c r="E34" s="135"/>
      <c r="F34" s="140">
        <f t="shared" si="4"/>
        <v>50</v>
      </c>
      <c r="G34" s="140">
        <f t="shared" si="4"/>
        <v>181.8</v>
      </c>
    </row>
    <row r="35" spans="1:8" x14ac:dyDescent="0.2">
      <c r="A35" s="131" t="s">
        <v>90</v>
      </c>
      <c r="B35" s="133">
        <v>1</v>
      </c>
      <c r="C35" s="133">
        <v>11</v>
      </c>
      <c r="D35" s="134" t="s">
        <v>218</v>
      </c>
      <c r="E35" s="135" t="s">
        <v>91</v>
      </c>
      <c r="F35" s="136">
        <f t="shared" si="4"/>
        <v>50</v>
      </c>
      <c r="G35" s="136">
        <f t="shared" si="4"/>
        <v>181.8</v>
      </c>
    </row>
    <row r="36" spans="1:8" x14ac:dyDescent="0.2">
      <c r="A36" s="131" t="s">
        <v>74</v>
      </c>
      <c r="B36" s="133">
        <v>1</v>
      </c>
      <c r="C36" s="133">
        <v>11</v>
      </c>
      <c r="D36" s="134" t="s">
        <v>218</v>
      </c>
      <c r="E36" s="135" t="s">
        <v>68</v>
      </c>
      <c r="F36" s="140">
        <v>50</v>
      </c>
      <c r="G36" s="140">
        <v>181.8</v>
      </c>
    </row>
    <row r="37" spans="1:8" x14ac:dyDescent="0.2">
      <c r="A37" s="75" t="s">
        <v>30</v>
      </c>
      <c r="B37" s="86">
        <v>1</v>
      </c>
      <c r="C37" s="86">
        <v>13</v>
      </c>
      <c r="D37" s="63" t="s">
        <v>80</v>
      </c>
      <c r="E37" s="87" t="s">
        <v>80</v>
      </c>
      <c r="F37" s="62">
        <f>F43+F60+F67+F38+F55</f>
        <v>4451.8999999999996</v>
      </c>
      <c r="G37" s="62">
        <f>G43+G60+G67+G38+G55</f>
        <v>5098.7</v>
      </c>
    </row>
    <row r="38" spans="1:8" x14ac:dyDescent="0.2">
      <c r="A38" s="138" t="s">
        <v>97</v>
      </c>
      <c r="B38" s="133">
        <v>1</v>
      </c>
      <c r="C38" s="133">
        <v>13</v>
      </c>
      <c r="D38" s="134" t="s">
        <v>210</v>
      </c>
      <c r="E38" s="135"/>
      <c r="F38" s="136">
        <f t="shared" ref="F38:G39" si="5">F39</f>
        <v>592</v>
      </c>
      <c r="G38" s="136">
        <f t="shared" si="5"/>
        <v>1201</v>
      </c>
    </row>
    <row r="39" spans="1:8" ht="22.5" x14ac:dyDescent="0.2">
      <c r="A39" s="138" t="s">
        <v>344</v>
      </c>
      <c r="B39" s="133">
        <v>1</v>
      </c>
      <c r="C39" s="133">
        <v>13</v>
      </c>
      <c r="D39" s="134" t="s">
        <v>391</v>
      </c>
      <c r="E39" s="135"/>
      <c r="F39" s="136">
        <f t="shared" si="5"/>
        <v>592</v>
      </c>
      <c r="G39" s="136">
        <f t="shared" si="5"/>
        <v>1201</v>
      </c>
    </row>
    <row r="40" spans="1:8" x14ac:dyDescent="0.2">
      <c r="A40" s="138" t="s">
        <v>190</v>
      </c>
      <c r="B40" s="133">
        <v>1</v>
      </c>
      <c r="C40" s="133">
        <v>13</v>
      </c>
      <c r="D40" s="134" t="s">
        <v>189</v>
      </c>
      <c r="E40" s="135"/>
      <c r="F40" s="136">
        <f>F41</f>
        <v>592</v>
      </c>
      <c r="G40" s="136">
        <f>G41</f>
        <v>1201</v>
      </c>
    </row>
    <row r="41" spans="1:8" x14ac:dyDescent="0.2">
      <c r="A41" s="131" t="s">
        <v>90</v>
      </c>
      <c r="B41" s="133">
        <v>1</v>
      </c>
      <c r="C41" s="133">
        <v>13</v>
      </c>
      <c r="D41" s="134" t="s">
        <v>189</v>
      </c>
      <c r="E41" s="135">
        <v>800</v>
      </c>
      <c r="F41" s="136">
        <f>F42</f>
        <v>592</v>
      </c>
      <c r="G41" s="136">
        <f>G42</f>
        <v>1201</v>
      </c>
    </row>
    <row r="42" spans="1:8" x14ac:dyDescent="0.2">
      <c r="A42" s="138" t="s">
        <v>74</v>
      </c>
      <c r="B42" s="133">
        <v>1</v>
      </c>
      <c r="C42" s="133">
        <v>13</v>
      </c>
      <c r="D42" s="134" t="s">
        <v>189</v>
      </c>
      <c r="E42" s="135">
        <v>870</v>
      </c>
      <c r="F42" s="136">
        <v>592</v>
      </c>
      <c r="G42" s="136">
        <v>1201</v>
      </c>
    </row>
    <row r="43" spans="1:8" ht="33.75" x14ac:dyDescent="0.2">
      <c r="A43" s="139" t="s">
        <v>442</v>
      </c>
      <c r="B43" s="133">
        <v>1</v>
      </c>
      <c r="C43" s="133">
        <v>13</v>
      </c>
      <c r="D43" s="134" t="s">
        <v>211</v>
      </c>
      <c r="E43" s="135" t="s">
        <v>80</v>
      </c>
      <c r="F43" s="136">
        <f>F44+F55</f>
        <v>2330.3000000000002</v>
      </c>
      <c r="G43" s="136">
        <f>G44+G55</f>
        <v>2411.1</v>
      </c>
      <c r="H43" s="14" t="s">
        <v>425</v>
      </c>
    </row>
    <row r="44" spans="1:8" ht="33.75" x14ac:dyDescent="0.2">
      <c r="A44" s="139" t="s">
        <v>132</v>
      </c>
      <c r="B44" s="133">
        <v>1</v>
      </c>
      <c r="C44" s="133">
        <v>13</v>
      </c>
      <c r="D44" s="134" t="s">
        <v>235</v>
      </c>
      <c r="E44" s="135" t="s">
        <v>80</v>
      </c>
      <c r="F44" s="136">
        <f>F45+F52</f>
        <v>2330.3000000000002</v>
      </c>
      <c r="G44" s="136">
        <f>G45+G52</f>
        <v>2411.1</v>
      </c>
    </row>
    <row r="45" spans="1:8" ht="22.5" x14ac:dyDescent="0.2">
      <c r="A45" s="166" t="s">
        <v>252</v>
      </c>
      <c r="B45" s="133">
        <v>1</v>
      </c>
      <c r="C45" s="133">
        <v>13</v>
      </c>
      <c r="D45" s="134" t="s">
        <v>219</v>
      </c>
      <c r="E45" s="135"/>
      <c r="F45" s="140">
        <f>F46+F48+F50</f>
        <v>2315.3000000000002</v>
      </c>
      <c r="G45" s="140">
        <f>G46+G48+G50</f>
        <v>2396.1</v>
      </c>
    </row>
    <row r="46" spans="1:8" ht="45" x14ac:dyDescent="0.2">
      <c r="A46" s="131" t="s">
        <v>84</v>
      </c>
      <c r="B46" s="133">
        <v>1</v>
      </c>
      <c r="C46" s="133">
        <v>13</v>
      </c>
      <c r="D46" s="134" t="s">
        <v>219</v>
      </c>
      <c r="E46" s="135" t="s">
        <v>85</v>
      </c>
      <c r="F46" s="140">
        <f>F47</f>
        <v>1780.6</v>
      </c>
      <c r="G46" s="140">
        <f>G47</f>
        <v>1851.6</v>
      </c>
    </row>
    <row r="47" spans="1:8" x14ac:dyDescent="0.2">
      <c r="A47" s="131" t="s">
        <v>86</v>
      </c>
      <c r="B47" s="133">
        <v>1</v>
      </c>
      <c r="C47" s="133">
        <v>13</v>
      </c>
      <c r="D47" s="134" t="s">
        <v>219</v>
      </c>
      <c r="E47" s="135" t="s">
        <v>87</v>
      </c>
      <c r="F47" s="140">
        <v>1780.6</v>
      </c>
      <c r="G47" s="140">
        <v>1851.6</v>
      </c>
    </row>
    <row r="48" spans="1:8" ht="22.5" x14ac:dyDescent="0.2">
      <c r="A48" s="131" t="s">
        <v>147</v>
      </c>
      <c r="B48" s="133">
        <v>1</v>
      </c>
      <c r="C48" s="133">
        <v>13</v>
      </c>
      <c r="D48" s="134" t="s">
        <v>219</v>
      </c>
      <c r="E48" s="135" t="s">
        <v>81</v>
      </c>
      <c r="F48" s="136">
        <f>F49</f>
        <v>512.70000000000005</v>
      </c>
      <c r="G48" s="136">
        <f>G49</f>
        <v>520.5</v>
      </c>
    </row>
    <row r="49" spans="1:8" ht="22.5" x14ac:dyDescent="0.2">
      <c r="A49" s="131" t="s">
        <v>82</v>
      </c>
      <c r="B49" s="133">
        <v>1</v>
      </c>
      <c r="C49" s="133">
        <v>13</v>
      </c>
      <c r="D49" s="134" t="s">
        <v>219</v>
      </c>
      <c r="E49" s="135" t="s">
        <v>83</v>
      </c>
      <c r="F49" s="136">
        <v>512.70000000000005</v>
      </c>
      <c r="G49" s="136">
        <v>520.5</v>
      </c>
      <c r="H49" s="14" t="s">
        <v>425</v>
      </c>
    </row>
    <row r="50" spans="1:8" x14ac:dyDescent="0.2">
      <c r="A50" s="131" t="s">
        <v>90</v>
      </c>
      <c r="B50" s="133">
        <v>1</v>
      </c>
      <c r="C50" s="133">
        <v>13</v>
      </c>
      <c r="D50" s="134" t="s">
        <v>219</v>
      </c>
      <c r="E50" s="135" t="s">
        <v>91</v>
      </c>
      <c r="F50" s="136">
        <f>F51</f>
        <v>22</v>
      </c>
      <c r="G50" s="136">
        <f>G51</f>
        <v>24</v>
      </c>
      <c r="H50" s="14" t="s">
        <v>425</v>
      </c>
    </row>
    <row r="51" spans="1:8" x14ac:dyDescent="0.2">
      <c r="A51" s="131" t="s">
        <v>92</v>
      </c>
      <c r="B51" s="133">
        <v>1</v>
      </c>
      <c r="C51" s="133">
        <v>13</v>
      </c>
      <c r="D51" s="134" t="s">
        <v>219</v>
      </c>
      <c r="E51" s="135" t="s">
        <v>93</v>
      </c>
      <c r="F51" s="136">
        <v>22</v>
      </c>
      <c r="G51" s="136">
        <v>24</v>
      </c>
    </row>
    <row r="52" spans="1:8" x14ac:dyDescent="0.2">
      <c r="A52" s="131" t="s">
        <v>115</v>
      </c>
      <c r="B52" s="133">
        <v>1</v>
      </c>
      <c r="C52" s="133">
        <v>13</v>
      </c>
      <c r="D52" s="134" t="s">
        <v>346</v>
      </c>
      <c r="E52" s="135"/>
      <c r="F52" s="140">
        <f>F53</f>
        <v>15</v>
      </c>
      <c r="G52" s="140">
        <f>G53</f>
        <v>15</v>
      </c>
    </row>
    <row r="53" spans="1:8" x14ac:dyDescent="0.2">
      <c r="A53" s="131" t="s">
        <v>90</v>
      </c>
      <c r="B53" s="133">
        <v>1</v>
      </c>
      <c r="C53" s="133">
        <v>13</v>
      </c>
      <c r="D53" s="134" t="s">
        <v>346</v>
      </c>
      <c r="E53" s="135">
        <v>800</v>
      </c>
      <c r="F53" s="140">
        <f>F54</f>
        <v>15</v>
      </c>
      <c r="G53" s="140">
        <f>G54</f>
        <v>15</v>
      </c>
    </row>
    <row r="54" spans="1:8" x14ac:dyDescent="0.2">
      <c r="A54" s="131" t="s">
        <v>92</v>
      </c>
      <c r="B54" s="133">
        <v>1</v>
      </c>
      <c r="C54" s="133">
        <v>13</v>
      </c>
      <c r="D54" s="134" t="s">
        <v>346</v>
      </c>
      <c r="E54" s="135" t="s">
        <v>93</v>
      </c>
      <c r="F54" s="140">
        <v>15</v>
      </c>
      <c r="G54" s="140">
        <v>15</v>
      </c>
    </row>
    <row r="55" spans="1:8" ht="33.75" x14ac:dyDescent="0.2">
      <c r="A55" s="131" t="s">
        <v>305</v>
      </c>
      <c r="B55" s="133">
        <v>1</v>
      </c>
      <c r="C55" s="133">
        <v>13</v>
      </c>
      <c r="D55" s="134" t="s">
        <v>306</v>
      </c>
      <c r="E55" s="135"/>
      <c r="F55" s="140">
        <f>F56+F58</f>
        <v>0</v>
      </c>
      <c r="G55" s="140">
        <f>G56+G58</f>
        <v>0</v>
      </c>
    </row>
    <row r="56" spans="1:8" x14ac:dyDescent="0.2">
      <c r="A56" s="131" t="s">
        <v>115</v>
      </c>
      <c r="B56" s="133">
        <v>1</v>
      </c>
      <c r="C56" s="133">
        <v>13</v>
      </c>
      <c r="D56" s="134" t="s">
        <v>307</v>
      </c>
      <c r="E56" s="135">
        <v>200</v>
      </c>
      <c r="F56" s="140">
        <f>F57</f>
        <v>0</v>
      </c>
      <c r="G56" s="140">
        <f>G57</f>
        <v>0</v>
      </c>
    </row>
    <row r="57" spans="1:8" ht="22.5" x14ac:dyDescent="0.2">
      <c r="A57" s="131" t="s">
        <v>82</v>
      </c>
      <c r="B57" s="133">
        <v>1</v>
      </c>
      <c r="C57" s="133">
        <v>13</v>
      </c>
      <c r="D57" s="134" t="s">
        <v>307</v>
      </c>
      <c r="E57" s="135">
        <v>240</v>
      </c>
      <c r="F57" s="140">
        <v>0</v>
      </c>
      <c r="G57" s="140">
        <v>0</v>
      </c>
    </row>
    <row r="58" spans="1:8" x14ac:dyDescent="0.2">
      <c r="A58" s="131" t="s">
        <v>90</v>
      </c>
      <c r="B58" s="133">
        <v>1</v>
      </c>
      <c r="C58" s="133">
        <v>13</v>
      </c>
      <c r="D58" s="134" t="s">
        <v>307</v>
      </c>
      <c r="E58" s="135">
        <v>800</v>
      </c>
      <c r="F58" s="140">
        <f>F59</f>
        <v>0</v>
      </c>
      <c r="G58" s="140">
        <f>G59</f>
        <v>0</v>
      </c>
    </row>
    <row r="59" spans="1:8" x14ac:dyDescent="0.2">
      <c r="A59" s="131" t="s">
        <v>92</v>
      </c>
      <c r="B59" s="133">
        <v>1</v>
      </c>
      <c r="C59" s="133">
        <v>13</v>
      </c>
      <c r="D59" s="134" t="s">
        <v>307</v>
      </c>
      <c r="E59" s="135">
        <v>850</v>
      </c>
      <c r="F59" s="140">
        <v>0</v>
      </c>
      <c r="G59" s="140">
        <v>0</v>
      </c>
    </row>
    <row r="60" spans="1:8" ht="33.75" x14ac:dyDescent="0.2">
      <c r="A60" s="131" t="s">
        <v>443</v>
      </c>
      <c r="B60" s="133">
        <v>1</v>
      </c>
      <c r="C60" s="133">
        <v>13</v>
      </c>
      <c r="D60" s="134" t="s">
        <v>220</v>
      </c>
      <c r="E60" s="135"/>
      <c r="F60" s="136">
        <f>F61+F65</f>
        <v>1527.6</v>
      </c>
      <c r="G60" s="136">
        <f>G61+G65</f>
        <v>1484.6</v>
      </c>
    </row>
    <row r="61" spans="1:8" ht="33.75" x14ac:dyDescent="0.2">
      <c r="A61" s="131" t="s">
        <v>135</v>
      </c>
      <c r="B61" s="133">
        <v>1</v>
      </c>
      <c r="C61" s="133">
        <v>13</v>
      </c>
      <c r="D61" s="134" t="s">
        <v>221</v>
      </c>
      <c r="E61" s="135"/>
      <c r="F61" s="136">
        <f t="shared" ref="F61:G63" si="6">F62</f>
        <v>1484.6</v>
      </c>
      <c r="G61" s="136">
        <f t="shared" si="6"/>
        <v>1484.6</v>
      </c>
    </row>
    <row r="62" spans="1:8" ht="22.5" x14ac:dyDescent="0.2">
      <c r="A62" s="131" t="s">
        <v>116</v>
      </c>
      <c r="B62" s="133">
        <v>1</v>
      </c>
      <c r="C62" s="133">
        <v>13</v>
      </c>
      <c r="D62" s="134" t="s">
        <v>222</v>
      </c>
      <c r="E62" s="135"/>
      <c r="F62" s="136">
        <f t="shared" si="6"/>
        <v>1484.6</v>
      </c>
      <c r="G62" s="136">
        <f t="shared" si="6"/>
        <v>1484.6</v>
      </c>
    </row>
    <row r="63" spans="1:8" ht="22.5" x14ac:dyDescent="0.2">
      <c r="A63" s="131" t="s">
        <v>147</v>
      </c>
      <c r="B63" s="133">
        <v>1</v>
      </c>
      <c r="C63" s="133">
        <v>13</v>
      </c>
      <c r="D63" s="134" t="s">
        <v>222</v>
      </c>
      <c r="E63" s="135" t="s">
        <v>81</v>
      </c>
      <c r="F63" s="136">
        <f t="shared" si="6"/>
        <v>1484.6</v>
      </c>
      <c r="G63" s="136">
        <f t="shared" si="6"/>
        <v>1484.6</v>
      </c>
    </row>
    <row r="64" spans="1:8" ht="22.5" x14ac:dyDescent="0.2">
      <c r="A64" s="131" t="s">
        <v>82</v>
      </c>
      <c r="B64" s="133">
        <v>1</v>
      </c>
      <c r="C64" s="133">
        <v>13</v>
      </c>
      <c r="D64" s="134" t="s">
        <v>222</v>
      </c>
      <c r="E64" s="135" t="s">
        <v>83</v>
      </c>
      <c r="F64" s="136">
        <v>1484.6</v>
      </c>
      <c r="G64" s="136">
        <v>1484.6</v>
      </c>
    </row>
    <row r="65" spans="1:7" ht="22.5" x14ac:dyDescent="0.2">
      <c r="A65" s="131" t="s">
        <v>116</v>
      </c>
      <c r="B65" s="133">
        <v>1</v>
      </c>
      <c r="C65" s="133">
        <v>13</v>
      </c>
      <c r="D65" s="134" t="s">
        <v>337</v>
      </c>
      <c r="E65" s="135"/>
      <c r="F65" s="140">
        <f>F66</f>
        <v>43</v>
      </c>
      <c r="G65" s="140">
        <f>G66</f>
        <v>0</v>
      </c>
    </row>
    <row r="66" spans="1:7" ht="22.5" x14ac:dyDescent="0.2">
      <c r="A66" s="131" t="s">
        <v>82</v>
      </c>
      <c r="B66" s="133">
        <v>1</v>
      </c>
      <c r="C66" s="133">
        <v>13</v>
      </c>
      <c r="D66" s="134" t="s">
        <v>339</v>
      </c>
      <c r="E66" s="135">
        <v>240</v>
      </c>
      <c r="F66" s="140">
        <v>43</v>
      </c>
      <c r="G66" s="140">
        <v>0</v>
      </c>
    </row>
    <row r="67" spans="1:7" ht="33.75" x14ac:dyDescent="0.2">
      <c r="A67" s="131" t="s">
        <v>366</v>
      </c>
      <c r="B67" s="133">
        <v>1</v>
      </c>
      <c r="C67" s="133">
        <v>13</v>
      </c>
      <c r="D67" s="134" t="s">
        <v>223</v>
      </c>
      <c r="E67" s="135"/>
      <c r="F67" s="136">
        <f>F68+F73</f>
        <v>2</v>
      </c>
      <c r="G67" s="136">
        <f>G68+G73</f>
        <v>2</v>
      </c>
    </row>
    <row r="68" spans="1:7" ht="22.5" x14ac:dyDescent="0.2">
      <c r="A68" s="131" t="s">
        <v>264</v>
      </c>
      <c r="B68" s="133">
        <v>1</v>
      </c>
      <c r="C68" s="133">
        <v>13</v>
      </c>
      <c r="D68" s="134" t="s">
        <v>265</v>
      </c>
      <c r="E68" s="135"/>
      <c r="F68" s="136">
        <f t="shared" ref="F68:G71" si="7">F69</f>
        <v>1</v>
      </c>
      <c r="G68" s="136">
        <f t="shared" si="7"/>
        <v>1</v>
      </c>
    </row>
    <row r="69" spans="1:7" ht="33.75" x14ac:dyDescent="0.2">
      <c r="A69" s="131" t="s">
        <v>329</v>
      </c>
      <c r="B69" s="133">
        <v>1</v>
      </c>
      <c r="C69" s="133">
        <v>13</v>
      </c>
      <c r="D69" s="134" t="s">
        <v>266</v>
      </c>
      <c r="E69" s="135"/>
      <c r="F69" s="136">
        <f t="shared" si="7"/>
        <v>1</v>
      </c>
      <c r="G69" s="136">
        <f t="shared" si="7"/>
        <v>1</v>
      </c>
    </row>
    <row r="70" spans="1:7" ht="22.5" x14ac:dyDescent="0.2">
      <c r="A70" s="131" t="s">
        <v>116</v>
      </c>
      <c r="B70" s="133">
        <v>1</v>
      </c>
      <c r="C70" s="133">
        <v>13</v>
      </c>
      <c r="D70" s="134" t="s">
        <v>267</v>
      </c>
      <c r="E70" s="135"/>
      <c r="F70" s="136">
        <f t="shared" si="7"/>
        <v>1</v>
      </c>
      <c r="G70" s="136">
        <f t="shared" si="7"/>
        <v>1</v>
      </c>
    </row>
    <row r="71" spans="1:7" ht="22.5" x14ac:dyDescent="0.2">
      <c r="A71" s="131" t="s">
        <v>147</v>
      </c>
      <c r="B71" s="133">
        <v>1</v>
      </c>
      <c r="C71" s="133">
        <v>13</v>
      </c>
      <c r="D71" s="134" t="s">
        <v>267</v>
      </c>
      <c r="E71" s="135">
        <v>200</v>
      </c>
      <c r="F71" s="136">
        <f t="shared" si="7"/>
        <v>1</v>
      </c>
      <c r="G71" s="136">
        <f t="shared" si="7"/>
        <v>1</v>
      </c>
    </row>
    <row r="72" spans="1:7" ht="22.5" x14ac:dyDescent="0.2">
      <c r="A72" s="131" t="s">
        <v>82</v>
      </c>
      <c r="B72" s="133">
        <v>1</v>
      </c>
      <c r="C72" s="133">
        <v>13</v>
      </c>
      <c r="D72" s="134" t="s">
        <v>267</v>
      </c>
      <c r="E72" s="135">
        <v>240</v>
      </c>
      <c r="F72" s="136">
        <v>1</v>
      </c>
      <c r="G72" s="136">
        <v>1</v>
      </c>
    </row>
    <row r="73" spans="1:7" x14ac:dyDescent="0.2">
      <c r="A73" s="131" t="s">
        <v>269</v>
      </c>
      <c r="B73" s="133">
        <v>1</v>
      </c>
      <c r="C73" s="133">
        <v>13</v>
      </c>
      <c r="D73" s="134" t="s">
        <v>268</v>
      </c>
      <c r="E73" s="135"/>
      <c r="F73" s="136">
        <f t="shared" ref="F73:G76" si="8">F74</f>
        <v>1</v>
      </c>
      <c r="G73" s="136">
        <f t="shared" si="8"/>
        <v>1</v>
      </c>
    </row>
    <row r="74" spans="1:7" ht="45" x14ac:dyDescent="0.2">
      <c r="A74" s="131" t="s">
        <v>270</v>
      </c>
      <c r="B74" s="133">
        <v>1</v>
      </c>
      <c r="C74" s="133">
        <v>13</v>
      </c>
      <c r="D74" s="134" t="s">
        <v>271</v>
      </c>
      <c r="E74" s="135"/>
      <c r="F74" s="136">
        <f t="shared" si="8"/>
        <v>1</v>
      </c>
      <c r="G74" s="136">
        <f t="shared" si="8"/>
        <v>1</v>
      </c>
    </row>
    <row r="75" spans="1:7" ht="22.5" x14ac:dyDescent="0.2">
      <c r="A75" s="131" t="s">
        <v>116</v>
      </c>
      <c r="B75" s="133">
        <v>1</v>
      </c>
      <c r="C75" s="133">
        <v>13</v>
      </c>
      <c r="D75" s="134" t="s">
        <v>272</v>
      </c>
      <c r="E75" s="135"/>
      <c r="F75" s="136">
        <f t="shared" si="8"/>
        <v>1</v>
      </c>
      <c r="G75" s="136">
        <f t="shared" si="8"/>
        <v>1</v>
      </c>
    </row>
    <row r="76" spans="1:7" ht="22.5" x14ac:dyDescent="0.2">
      <c r="A76" s="131" t="s">
        <v>147</v>
      </c>
      <c r="B76" s="133">
        <v>1</v>
      </c>
      <c r="C76" s="133">
        <v>13</v>
      </c>
      <c r="D76" s="134" t="s">
        <v>272</v>
      </c>
      <c r="E76" s="135">
        <v>200</v>
      </c>
      <c r="F76" s="136">
        <f t="shared" si="8"/>
        <v>1</v>
      </c>
      <c r="G76" s="136">
        <f t="shared" si="8"/>
        <v>1</v>
      </c>
    </row>
    <row r="77" spans="1:7" ht="22.5" x14ac:dyDescent="0.2">
      <c r="A77" s="131" t="s">
        <v>82</v>
      </c>
      <c r="B77" s="133">
        <v>1</v>
      </c>
      <c r="C77" s="133">
        <v>13</v>
      </c>
      <c r="D77" s="134" t="s">
        <v>272</v>
      </c>
      <c r="E77" s="135">
        <v>240</v>
      </c>
      <c r="F77" s="136">
        <v>1</v>
      </c>
      <c r="G77" s="136">
        <v>1</v>
      </c>
    </row>
    <row r="78" spans="1:7" x14ac:dyDescent="0.2">
      <c r="A78" s="80" t="s">
        <v>31</v>
      </c>
      <c r="B78" s="82">
        <v>2</v>
      </c>
      <c r="C78" s="82">
        <v>0</v>
      </c>
      <c r="D78" s="83" t="s">
        <v>80</v>
      </c>
      <c r="E78" s="84" t="s">
        <v>80</v>
      </c>
      <c r="F78" s="85">
        <f t="shared" ref="F78:G81" si="9">F79</f>
        <v>255.2</v>
      </c>
      <c r="G78" s="85">
        <f t="shared" si="9"/>
        <v>264.2</v>
      </c>
    </row>
    <row r="79" spans="1:7" x14ac:dyDescent="0.2">
      <c r="A79" s="75" t="s">
        <v>32</v>
      </c>
      <c r="B79" s="86">
        <v>2</v>
      </c>
      <c r="C79" s="86">
        <v>3</v>
      </c>
      <c r="D79" s="63" t="s">
        <v>80</v>
      </c>
      <c r="E79" s="87" t="s">
        <v>80</v>
      </c>
      <c r="F79" s="62">
        <f t="shared" si="9"/>
        <v>255.2</v>
      </c>
      <c r="G79" s="62">
        <f t="shared" si="9"/>
        <v>264.2</v>
      </c>
    </row>
    <row r="80" spans="1:7" x14ac:dyDescent="0.2">
      <c r="A80" s="139" t="s">
        <v>97</v>
      </c>
      <c r="B80" s="133">
        <v>2</v>
      </c>
      <c r="C80" s="133">
        <v>3</v>
      </c>
      <c r="D80" s="134">
        <v>5000000000</v>
      </c>
      <c r="E80" s="135" t="s">
        <v>80</v>
      </c>
      <c r="F80" s="136">
        <f t="shared" si="9"/>
        <v>255.2</v>
      </c>
      <c r="G80" s="136">
        <f t="shared" si="9"/>
        <v>264.2</v>
      </c>
    </row>
    <row r="81" spans="1:7" ht="33.75" x14ac:dyDescent="0.2">
      <c r="A81" s="139" t="s">
        <v>134</v>
      </c>
      <c r="B81" s="133">
        <v>2</v>
      </c>
      <c r="C81" s="133">
        <v>3</v>
      </c>
      <c r="D81" s="134">
        <v>5000100000</v>
      </c>
      <c r="E81" s="135"/>
      <c r="F81" s="136">
        <f t="shared" si="9"/>
        <v>255.2</v>
      </c>
      <c r="G81" s="136">
        <f t="shared" si="9"/>
        <v>264.2</v>
      </c>
    </row>
    <row r="82" spans="1:7" ht="22.5" x14ac:dyDescent="0.2">
      <c r="A82" s="139" t="s">
        <v>117</v>
      </c>
      <c r="B82" s="133">
        <v>2</v>
      </c>
      <c r="C82" s="133">
        <v>3</v>
      </c>
      <c r="D82" s="134" t="s">
        <v>276</v>
      </c>
      <c r="E82" s="135" t="s">
        <v>80</v>
      </c>
      <c r="F82" s="136">
        <f>F83+F85</f>
        <v>255.2</v>
      </c>
      <c r="G82" s="136">
        <f>G83+G85</f>
        <v>264.2</v>
      </c>
    </row>
    <row r="83" spans="1:7" ht="45" x14ac:dyDescent="0.2">
      <c r="A83" s="131" t="s">
        <v>84</v>
      </c>
      <c r="B83" s="133">
        <v>2</v>
      </c>
      <c r="C83" s="133">
        <v>3</v>
      </c>
      <c r="D83" s="134">
        <v>5000151180</v>
      </c>
      <c r="E83" s="135" t="s">
        <v>85</v>
      </c>
      <c r="F83" s="136">
        <f>F84</f>
        <v>255.2</v>
      </c>
      <c r="G83" s="136">
        <f>G84</f>
        <v>264.2</v>
      </c>
    </row>
    <row r="84" spans="1:7" ht="22.5" x14ac:dyDescent="0.2">
      <c r="A84" s="131" t="s">
        <v>88</v>
      </c>
      <c r="B84" s="133">
        <v>2</v>
      </c>
      <c r="C84" s="133">
        <v>3</v>
      </c>
      <c r="D84" s="134">
        <v>5000151180</v>
      </c>
      <c r="E84" s="135" t="s">
        <v>89</v>
      </c>
      <c r="F84" s="140">
        <v>255.2</v>
      </c>
      <c r="G84" s="140">
        <v>264.2</v>
      </c>
    </row>
    <row r="85" spans="1:7" ht="22.5" x14ac:dyDescent="0.2">
      <c r="A85" s="131" t="s">
        <v>147</v>
      </c>
      <c r="B85" s="133">
        <v>2</v>
      </c>
      <c r="C85" s="133">
        <v>3</v>
      </c>
      <c r="D85" s="134">
        <v>5000151180</v>
      </c>
      <c r="E85" s="135">
        <v>200</v>
      </c>
      <c r="F85" s="136">
        <f>F86</f>
        <v>0</v>
      </c>
      <c r="G85" s="136">
        <f>G86</f>
        <v>0</v>
      </c>
    </row>
    <row r="86" spans="1:7" ht="22.5" x14ac:dyDescent="0.2">
      <c r="A86" s="131" t="s">
        <v>82</v>
      </c>
      <c r="B86" s="133">
        <v>2</v>
      </c>
      <c r="C86" s="133">
        <v>3</v>
      </c>
      <c r="D86" s="134">
        <v>5000151180</v>
      </c>
      <c r="E86" s="135">
        <v>240</v>
      </c>
      <c r="F86" s="136">
        <v>0</v>
      </c>
      <c r="G86" s="136">
        <v>0</v>
      </c>
    </row>
    <row r="87" spans="1:7" ht="22.5" x14ac:dyDescent="0.2">
      <c r="A87" s="80" t="s">
        <v>33</v>
      </c>
      <c r="B87" s="82">
        <v>3</v>
      </c>
      <c r="C87" s="82">
        <v>0</v>
      </c>
      <c r="D87" s="83" t="s">
        <v>80</v>
      </c>
      <c r="E87" s="84" t="s">
        <v>80</v>
      </c>
      <c r="F87" s="85">
        <f>F88+F95+F107</f>
        <v>63</v>
      </c>
      <c r="G87" s="85">
        <f>G88+G95+G107</f>
        <v>63</v>
      </c>
    </row>
    <row r="88" spans="1:7" x14ac:dyDescent="0.2">
      <c r="A88" s="75" t="s">
        <v>34</v>
      </c>
      <c r="B88" s="86">
        <v>3</v>
      </c>
      <c r="C88" s="86">
        <v>4</v>
      </c>
      <c r="D88" s="63" t="s">
        <v>80</v>
      </c>
      <c r="E88" s="87" t="s">
        <v>80</v>
      </c>
      <c r="F88" s="62">
        <f t="shared" ref="F88:G93" si="10">F89</f>
        <v>30</v>
      </c>
      <c r="G88" s="62">
        <f t="shared" si="10"/>
        <v>30</v>
      </c>
    </row>
    <row r="89" spans="1:7" ht="33.75" x14ac:dyDescent="0.2">
      <c r="A89" s="131" t="s">
        <v>436</v>
      </c>
      <c r="B89" s="133">
        <v>3</v>
      </c>
      <c r="C89" s="133">
        <v>4</v>
      </c>
      <c r="D89" s="134" t="s">
        <v>223</v>
      </c>
      <c r="E89" s="135"/>
      <c r="F89" s="136">
        <f t="shared" si="10"/>
        <v>30</v>
      </c>
      <c r="G89" s="136">
        <f t="shared" si="10"/>
        <v>30</v>
      </c>
    </row>
    <row r="90" spans="1:7" x14ac:dyDescent="0.2">
      <c r="A90" s="138" t="s">
        <v>95</v>
      </c>
      <c r="B90" s="133">
        <v>3</v>
      </c>
      <c r="C90" s="133">
        <v>4</v>
      </c>
      <c r="D90" s="134" t="s">
        <v>224</v>
      </c>
      <c r="E90" s="135"/>
      <c r="F90" s="136">
        <f t="shared" si="10"/>
        <v>30</v>
      </c>
      <c r="G90" s="136">
        <f t="shared" si="10"/>
        <v>30</v>
      </c>
    </row>
    <row r="91" spans="1:7" ht="33.75" x14ac:dyDescent="0.2">
      <c r="A91" s="131" t="s">
        <v>227</v>
      </c>
      <c r="B91" s="133">
        <v>3</v>
      </c>
      <c r="C91" s="133">
        <v>4</v>
      </c>
      <c r="D91" s="134" t="s">
        <v>226</v>
      </c>
      <c r="E91" s="135"/>
      <c r="F91" s="136">
        <f t="shared" si="10"/>
        <v>30</v>
      </c>
      <c r="G91" s="136">
        <f t="shared" si="10"/>
        <v>30</v>
      </c>
    </row>
    <row r="92" spans="1:7" ht="90" x14ac:dyDescent="0.2">
      <c r="A92" s="131" t="s">
        <v>325</v>
      </c>
      <c r="B92" s="133">
        <v>3</v>
      </c>
      <c r="C92" s="133">
        <v>4</v>
      </c>
      <c r="D92" s="149" t="s">
        <v>225</v>
      </c>
      <c r="E92" s="135"/>
      <c r="F92" s="136">
        <f t="shared" si="10"/>
        <v>30</v>
      </c>
      <c r="G92" s="136">
        <f t="shared" si="10"/>
        <v>30</v>
      </c>
    </row>
    <row r="93" spans="1:7" ht="22.5" x14ac:dyDescent="0.2">
      <c r="A93" s="131" t="s">
        <v>147</v>
      </c>
      <c r="B93" s="133">
        <v>3</v>
      </c>
      <c r="C93" s="133">
        <v>4</v>
      </c>
      <c r="D93" s="149" t="s">
        <v>225</v>
      </c>
      <c r="E93" s="135">
        <v>200</v>
      </c>
      <c r="F93" s="136">
        <f t="shared" si="10"/>
        <v>30</v>
      </c>
      <c r="G93" s="136">
        <f t="shared" si="10"/>
        <v>30</v>
      </c>
    </row>
    <row r="94" spans="1:7" ht="22.5" x14ac:dyDescent="0.2">
      <c r="A94" s="131" t="s">
        <v>82</v>
      </c>
      <c r="B94" s="133">
        <v>3</v>
      </c>
      <c r="C94" s="133">
        <v>4</v>
      </c>
      <c r="D94" s="149" t="s">
        <v>225</v>
      </c>
      <c r="E94" s="135">
        <v>240</v>
      </c>
      <c r="F94" s="136">
        <v>30</v>
      </c>
      <c r="G94" s="136">
        <v>30</v>
      </c>
    </row>
    <row r="95" spans="1:7" x14ac:dyDescent="0.2">
      <c r="A95" s="159" t="s">
        <v>399</v>
      </c>
      <c r="B95" s="86">
        <v>3</v>
      </c>
      <c r="C95" s="86">
        <v>9</v>
      </c>
      <c r="D95" s="164"/>
      <c r="E95" s="87"/>
      <c r="F95" s="62">
        <f>F96</f>
        <v>2</v>
      </c>
      <c r="G95" s="62">
        <f>G96</f>
        <v>2</v>
      </c>
    </row>
    <row r="96" spans="1:7" ht="33.75" x14ac:dyDescent="0.2">
      <c r="A96" s="131" t="s">
        <v>437</v>
      </c>
      <c r="B96" s="133">
        <v>3</v>
      </c>
      <c r="C96" s="133">
        <v>9</v>
      </c>
      <c r="D96" s="149">
        <v>7500000000</v>
      </c>
      <c r="E96" s="135"/>
      <c r="F96" s="136">
        <f>F97+F102</f>
        <v>2</v>
      </c>
      <c r="G96" s="136">
        <f>G97+G102</f>
        <v>2</v>
      </c>
    </row>
    <row r="97" spans="1:7" ht="33.75" x14ac:dyDescent="0.2">
      <c r="A97" s="131" t="s">
        <v>273</v>
      </c>
      <c r="B97" s="133">
        <v>3</v>
      </c>
      <c r="C97" s="133">
        <v>9</v>
      </c>
      <c r="D97" s="149">
        <v>7510000000</v>
      </c>
      <c r="E97" s="135"/>
      <c r="F97" s="136">
        <f t="shared" ref="F97:G100" si="11">F98</f>
        <v>1</v>
      </c>
      <c r="G97" s="136">
        <f t="shared" si="11"/>
        <v>1</v>
      </c>
    </row>
    <row r="98" spans="1:7" ht="33.75" x14ac:dyDescent="0.2">
      <c r="A98" s="131" t="s">
        <v>124</v>
      </c>
      <c r="B98" s="133">
        <v>3</v>
      </c>
      <c r="C98" s="133">
        <v>9</v>
      </c>
      <c r="D98" s="149">
        <v>7510100000</v>
      </c>
      <c r="E98" s="135"/>
      <c r="F98" s="136">
        <f t="shared" si="11"/>
        <v>1</v>
      </c>
      <c r="G98" s="136">
        <f t="shared" si="11"/>
        <v>1</v>
      </c>
    </row>
    <row r="99" spans="1:7" ht="22.5" x14ac:dyDescent="0.2">
      <c r="A99" s="131" t="s">
        <v>116</v>
      </c>
      <c r="B99" s="133">
        <v>3</v>
      </c>
      <c r="C99" s="133">
        <v>9</v>
      </c>
      <c r="D99" s="149">
        <v>7510199990</v>
      </c>
      <c r="E99" s="135"/>
      <c r="F99" s="136">
        <f t="shared" si="11"/>
        <v>1</v>
      </c>
      <c r="G99" s="136">
        <f t="shared" si="11"/>
        <v>1</v>
      </c>
    </row>
    <row r="100" spans="1:7" ht="22.5" x14ac:dyDescent="0.2">
      <c r="A100" s="131" t="s">
        <v>147</v>
      </c>
      <c r="B100" s="133">
        <v>3</v>
      </c>
      <c r="C100" s="133">
        <v>9</v>
      </c>
      <c r="D100" s="149">
        <v>7510199990</v>
      </c>
      <c r="E100" s="135">
        <v>200</v>
      </c>
      <c r="F100" s="136">
        <f t="shared" si="11"/>
        <v>1</v>
      </c>
      <c r="G100" s="136">
        <f t="shared" si="11"/>
        <v>1</v>
      </c>
    </row>
    <row r="101" spans="1:7" ht="22.5" x14ac:dyDescent="0.2">
      <c r="A101" s="131" t="s">
        <v>82</v>
      </c>
      <c r="B101" s="133">
        <v>3</v>
      </c>
      <c r="C101" s="133">
        <v>9</v>
      </c>
      <c r="D101" s="149">
        <v>7510199990</v>
      </c>
      <c r="E101" s="135">
        <v>240</v>
      </c>
      <c r="F101" s="136">
        <v>1</v>
      </c>
      <c r="G101" s="136">
        <v>1</v>
      </c>
    </row>
    <row r="102" spans="1:7" x14ac:dyDescent="0.2">
      <c r="A102" s="131" t="s">
        <v>274</v>
      </c>
      <c r="B102" s="133">
        <v>3</v>
      </c>
      <c r="C102" s="133">
        <v>9</v>
      </c>
      <c r="D102" s="149">
        <v>7520000000</v>
      </c>
      <c r="E102" s="135"/>
      <c r="F102" s="136">
        <f t="shared" ref="F102:G105" si="12">F103</f>
        <v>1</v>
      </c>
      <c r="G102" s="136">
        <f t="shared" si="12"/>
        <v>1</v>
      </c>
    </row>
    <row r="103" spans="1:7" ht="22.5" x14ac:dyDescent="0.2">
      <c r="A103" s="131" t="s">
        <v>275</v>
      </c>
      <c r="B103" s="133">
        <v>3</v>
      </c>
      <c r="C103" s="133">
        <v>9</v>
      </c>
      <c r="D103" s="149">
        <v>7520100000</v>
      </c>
      <c r="E103" s="135"/>
      <c r="F103" s="136">
        <f t="shared" si="12"/>
        <v>1</v>
      </c>
      <c r="G103" s="136">
        <f t="shared" si="12"/>
        <v>1</v>
      </c>
    </row>
    <row r="104" spans="1:7" ht="22.5" x14ac:dyDescent="0.2">
      <c r="A104" s="131" t="s">
        <v>116</v>
      </c>
      <c r="B104" s="133">
        <v>3</v>
      </c>
      <c r="C104" s="133">
        <v>9</v>
      </c>
      <c r="D104" s="149">
        <v>7520199990</v>
      </c>
      <c r="E104" s="135"/>
      <c r="F104" s="136">
        <f t="shared" si="12"/>
        <v>1</v>
      </c>
      <c r="G104" s="136">
        <f t="shared" si="12"/>
        <v>1</v>
      </c>
    </row>
    <row r="105" spans="1:7" ht="22.5" x14ac:dyDescent="0.2">
      <c r="A105" s="131" t="s">
        <v>147</v>
      </c>
      <c r="B105" s="133">
        <v>3</v>
      </c>
      <c r="C105" s="133">
        <v>9</v>
      </c>
      <c r="D105" s="149">
        <v>7520199990</v>
      </c>
      <c r="E105" s="135">
        <v>200</v>
      </c>
      <c r="F105" s="136">
        <f t="shared" si="12"/>
        <v>1</v>
      </c>
      <c r="G105" s="136">
        <f t="shared" si="12"/>
        <v>1</v>
      </c>
    </row>
    <row r="106" spans="1:7" ht="22.5" x14ac:dyDescent="0.2">
      <c r="A106" s="131" t="s">
        <v>82</v>
      </c>
      <c r="B106" s="133">
        <v>3</v>
      </c>
      <c r="C106" s="133">
        <v>9</v>
      </c>
      <c r="D106" s="149">
        <v>7520199990</v>
      </c>
      <c r="E106" s="135">
        <v>240</v>
      </c>
      <c r="F106" s="136">
        <v>1</v>
      </c>
      <c r="G106" s="136">
        <v>1</v>
      </c>
    </row>
    <row r="107" spans="1:7" ht="22.5" x14ac:dyDescent="0.2">
      <c r="A107" s="159" t="s">
        <v>118</v>
      </c>
      <c r="B107" s="86">
        <v>3</v>
      </c>
      <c r="C107" s="86">
        <v>14</v>
      </c>
      <c r="D107" s="63"/>
      <c r="E107" s="87"/>
      <c r="F107" s="165">
        <f t="shared" ref="F107:G112" si="13">F108</f>
        <v>31</v>
      </c>
      <c r="G107" s="165">
        <f t="shared" si="13"/>
        <v>31</v>
      </c>
    </row>
    <row r="108" spans="1:7" ht="33.75" x14ac:dyDescent="0.2">
      <c r="A108" s="131" t="s">
        <v>436</v>
      </c>
      <c r="B108" s="133">
        <v>3</v>
      </c>
      <c r="C108" s="133">
        <v>14</v>
      </c>
      <c r="D108" s="134" t="s">
        <v>223</v>
      </c>
      <c r="E108" s="135"/>
      <c r="F108" s="140">
        <f t="shared" si="13"/>
        <v>31</v>
      </c>
      <c r="G108" s="140">
        <f t="shared" si="13"/>
        <v>31</v>
      </c>
    </row>
    <row r="109" spans="1:7" x14ac:dyDescent="0.2">
      <c r="A109" s="131" t="s">
        <v>95</v>
      </c>
      <c r="B109" s="133">
        <v>3</v>
      </c>
      <c r="C109" s="133">
        <v>14</v>
      </c>
      <c r="D109" s="134" t="s">
        <v>224</v>
      </c>
      <c r="E109" s="135"/>
      <c r="F109" s="136">
        <f t="shared" si="13"/>
        <v>31</v>
      </c>
      <c r="G109" s="136">
        <f t="shared" si="13"/>
        <v>31</v>
      </c>
    </row>
    <row r="110" spans="1:7" ht="22.5" x14ac:dyDescent="0.2">
      <c r="A110" s="131" t="s">
        <v>229</v>
      </c>
      <c r="B110" s="133">
        <v>3</v>
      </c>
      <c r="C110" s="133">
        <v>14</v>
      </c>
      <c r="D110" s="134" t="s">
        <v>230</v>
      </c>
      <c r="E110" s="135"/>
      <c r="F110" s="235">
        <f>F111+F114</f>
        <v>31</v>
      </c>
      <c r="G110" s="136">
        <f>G111+G114</f>
        <v>31</v>
      </c>
    </row>
    <row r="111" spans="1:7" ht="22.5" x14ac:dyDescent="0.2">
      <c r="A111" s="131" t="s">
        <v>200</v>
      </c>
      <c r="B111" s="133">
        <v>3</v>
      </c>
      <c r="C111" s="133">
        <v>14</v>
      </c>
      <c r="D111" s="134" t="s">
        <v>231</v>
      </c>
      <c r="E111" s="135"/>
      <c r="F111" s="136">
        <f t="shared" si="13"/>
        <v>24.8</v>
      </c>
      <c r="G111" s="136">
        <f t="shared" si="13"/>
        <v>24.8</v>
      </c>
    </row>
    <row r="112" spans="1:7" ht="45" x14ac:dyDescent="0.2">
      <c r="A112" s="131" t="s">
        <v>84</v>
      </c>
      <c r="B112" s="133">
        <v>3</v>
      </c>
      <c r="C112" s="133">
        <v>14</v>
      </c>
      <c r="D112" s="134" t="s">
        <v>231</v>
      </c>
      <c r="E112" s="135">
        <v>100</v>
      </c>
      <c r="F112" s="136">
        <f t="shared" si="13"/>
        <v>24.8</v>
      </c>
      <c r="G112" s="136">
        <f t="shared" si="13"/>
        <v>24.8</v>
      </c>
    </row>
    <row r="113" spans="1:7" x14ac:dyDescent="0.2">
      <c r="A113" s="131" t="s">
        <v>86</v>
      </c>
      <c r="B113" s="133">
        <v>3</v>
      </c>
      <c r="C113" s="133">
        <v>14</v>
      </c>
      <c r="D113" s="134" t="s">
        <v>231</v>
      </c>
      <c r="E113" s="135">
        <v>110</v>
      </c>
      <c r="F113" s="136">
        <v>24.8</v>
      </c>
      <c r="G113" s="136">
        <v>24.8</v>
      </c>
    </row>
    <row r="114" spans="1:7" ht="33.75" x14ac:dyDescent="0.2">
      <c r="A114" s="131" t="s">
        <v>201</v>
      </c>
      <c r="B114" s="133">
        <v>3</v>
      </c>
      <c r="C114" s="133">
        <v>14</v>
      </c>
      <c r="D114" s="134" t="s">
        <v>232</v>
      </c>
      <c r="E114" s="135"/>
      <c r="F114" s="140">
        <f>F115</f>
        <v>6.2</v>
      </c>
      <c r="G114" s="140">
        <f>G115</f>
        <v>6.2</v>
      </c>
    </row>
    <row r="115" spans="1:7" ht="45" x14ac:dyDescent="0.2">
      <c r="A115" s="131" t="s">
        <v>84</v>
      </c>
      <c r="B115" s="133">
        <v>3</v>
      </c>
      <c r="C115" s="133">
        <v>14</v>
      </c>
      <c r="D115" s="134" t="s">
        <v>232</v>
      </c>
      <c r="E115" s="135">
        <v>100</v>
      </c>
      <c r="F115" s="140">
        <f>F116</f>
        <v>6.2</v>
      </c>
      <c r="G115" s="140">
        <f>G116</f>
        <v>6.2</v>
      </c>
    </row>
    <row r="116" spans="1:7" x14ac:dyDescent="0.2">
      <c r="A116" s="131" t="s">
        <v>86</v>
      </c>
      <c r="B116" s="133">
        <v>3</v>
      </c>
      <c r="C116" s="133">
        <v>14</v>
      </c>
      <c r="D116" s="134" t="s">
        <v>232</v>
      </c>
      <c r="E116" s="135">
        <v>110</v>
      </c>
      <c r="F116" s="136">
        <v>6.2</v>
      </c>
      <c r="G116" s="136">
        <v>6.2</v>
      </c>
    </row>
    <row r="117" spans="1:7" x14ac:dyDescent="0.2">
      <c r="A117" s="80" t="s">
        <v>35</v>
      </c>
      <c r="B117" s="82">
        <v>4</v>
      </c>
      <c r="C117" s="160">
        <v>0</v>
      </c>
      <c r="D117" s="83" t="s">
        <v>80</v>
      </c>
      <c r="E117" s="84" t="s">
        <v>80</v>
      </c>
      <c r="F117" s="161">
        <f>F132+F139+F145+F118</f>
        <v>3235.1</v>
      </c>
      <c r="G117" s="161">
        <f>G132+G139+G145+G118</f>
        <v>2886.2</v>
      </c>
    </row>
    <row r="118" spans="1:7" x14ac:dyDescent="0.2">
      <c r="A118" s="80" t="s">
        <v>447</v>
      </c>
      <c r="B118" s="82">
        <v>4</v>
      </c>
      <c r="C118" s="82">
        <v>1</v>
      </c>
      <c r="D118" s="83"/>
      <c r="E118" s="84"/>
      <c r="F118" s="161">
        <f t="shared" ref="F118:G120" si="14">F119</f>
        <v>536</v>
      </c>
      <c r="G118" s="161">
        <f t="shared" si="14"/>
        <v>54</v>
      </c>
    </row>
    <row r="119" spans="1:7" ht="22.5" x14ac:dyDescent="0.2">
      <c r="A119" s="131" t="s">
        <v>446</v>
      </c>
      <c r="B119" s="133">
        <v>4</v>
      </c>
      <c r="C119" s="133">
        <v>1</v>
      </c>
      <c r="D119" s="134" t="s">
        <v>377</v>
      </c>
      <c r="E119" s="135"/>
      <c r="F119" s="253">
        <f t="shared" si="14"/>
        <v>536</v>
      </c>
      <c r="G119" s="253">
        <f t="shared" si="14"/>
        <v>54</v>
      </c>
    </row>
    <row r="120" spans="1:7" x14ac:dyDescent="0.2">
      <c r="A120" s="131" t="s">
        <v>384</v>
      </c>
      <c r="B120" s="133">
        <v>4</v>
      </c>
      <c r="C120" s="133">
        <v>1</v>
      </c>
      <c r="D120" s="134" t="s">
        <v>383</v>
      </c>
      <c r="E120" s="135"/>
      <c r="F120" s="253">
        <f t="shared" si="14"/>
        <v>536</v>
      </c>
      <c r="G120" s="253">
        <f t="shared" si="14"/>
        <v>54</v>
      </c>
    </row>
    <row r="121" spans="1:7" ht="33.75" x14ac:dyDescent="0.2">
      <c r="A121" s="131" t="s">
        <v>378</v>
      </c>
      <c r="B121" s="133">
        <v>4</v>
      </c>
      <c r="C121" s="133">
        <v>1</v>
      </c>
      <c r="D121" s="134" t="s">
        <v>379</v>
      </c>
      <c r="E121" s="135"/>
      <c r="F121" s="253">
        <f>F122+F127</f>
        <v>536</v>
      </c>
      <c r="G121" s="253">
        <f>G122+G127</f>
        <v>54</v>
      </c>
    </row>
    <row r="122" spans="1:7" ht="22.5" x14ac:dyDescent="0.2">
      <c r="A122" s="131" t="s">
        <v>374</v>
      </c>
      <c r="B122" s="133">
        <v>4</v>
      </c>
      <c r="C122" s="133">
        <v>1</v>
      </c>
      <c r="D122" s="134" t="s">
        <v>380</v>
      </c>
      <c r="E122" s="135"/>
      <c r="F122" s="253">
        <f>F123</f>
        <v>216</v>
      </c>
      <c r="G122" s="253">
        <f>G123</f>
        <v>27</v>
      </c>
    </row>
    <row r="123" spans="1:7" ht="45" x14ac:dyDescent="0.2">
      <c r="A123" s="131" t="s">
        <v>84</v>
      </c>
      <c r="B123" s="133">
        <v>4</v>
      </c>
      <c r="C123" s="133">
        <v>1</v>
      </c>
      <c r="D123" s="134" t="s">
        <v>380</v>
      </c>
      <c r="E123" s="135">
        <v>100</v>
      </c>
      <c r="F123" s="253">
        <f>F124</f>
        <v>216</v>
      </c>
      <c r="G123" s="253">
        <f>G124</f>
        <v>27</v>
      </c>
    </row>
    <row r="124" spans="1:7" x14ac:dyDescent="0.2">
      <c r="A124" s="131" t="s">
        <v>86</v>
      </c>
      <c r="B124" s="133">
        <v>4</v>
      </c>
      <c r="C124" s="133">
        <v>1</v>
      </c>
      <c r="D124" s="134" t="s">
        <v>380</v>
      </c>
      <c r="E124" s="135">
        <v>110</v>
      </c>
      <c r="F124" s="253">
        <f>F125+F126</f>
        <v>216</v>
      </c>
      <c r="G124" s="253">
        <f>G125+G126</f>
        <v>27</v>
      </c>
    </row>
    <row r="125" spans="1:7" x14ac:dyDescent="0.2">
      <c r="A125" s="131" t="s">
        <v>127</v>
      </c>
      <c r="B125" s="133">
        <v>4</v>
      </c>
      <c r="C125" s="133">
        <v>1</v>
      </c>
      <c r="D125" s="134" t="s">
        <v>380</v>
      </c>
      <c r="E125" s="135">
        <v>111</v>
      </c>
      <c r="F125" s="253">
        <f>'расходы по структуре 23 (24)'!G153</f>
        <v>139.6</v>
      </c>
      <c r="G125" s="253">
        <f>'расходы по структуре 23 (24)'!H153</f>
        <v>17</v>
      </c>
    </row>
    <row r="126" spans="1:7" ht="33.75" x14ac:dyDescent="0.2">
      <c r="A126" s="131" t="s">
        <v>128</v>
      </c>
      <c r="B126" s="133">
        <v>4</v>
      </c>
      <c r="C126" s="133">
        <v>1</v>
      </c>
      <c r="D126" s="134" t="s">
        <v>380</v>
      </c>
      <c r="E126" s="135">
        <v>119</v>
      </c>
      <c r="F126" s="253">
        <f>'расходы по структуре 23 (24)'!G154</f>
        <v>76.400000000000006</v>
      </c>
      <c r="G126" s="253">
        <f>'расходы по структуре 23 (24)'!H154</f>
        <v>10</v>
      </c>
    </row>
    <row r="127" spans="1:7" ht="22.5" x14ac:dyDescent="0.2">
      <c r="A127" s="131" t="s">
        <v>381</v>
      </c>
      <c r="B127" s="133">
        <v>4</v>
      </c>
      <c r="C127" s="133">
        <v>1</v>
      </c>
      <c r="D127" s="134" t="s">
        <v>382</v>
      </c>
      <c r="E127" s="135"/>
      <c r="F127" s="253">
        <f>F128</f>
        <v>320</v>
      </c>
      <c r="G127" s="253">
        <f>G128</f>
        <v>27</v>
      </c>
    </row>
    <row r="128" spans="1:7" ht="45" x14ac:dyDescent="0.2">
      <c r="A128" s="131" t="s">
        <v>84</v>
      </c>
      <c r="B128" s="133">
        <v>4</v>
      </c>
      <c r="C128" s="133">
        <v>1</v>
      </c>
      <c r="D128" s="134" t="s">
        <v>382</v>
      </c>
      <c r="E128" s="135">
        <v>100</v>
      </c>
      <c r="F128" s="253">
        <f>F129</f>
        <v>320</v>
      </c>
      <c r="G128" s="253">
        <f>G129</f>
        <v>27</v>
      </c>
    </row>
    <row r="129" spans="1:7" x14ac:dyDescent="0.2">
      <c r="A129" s="131" t="s">
        <v>86</v>
      </c>
      <c r="B129" s="133">
        <v>4</v>
      </c>
      <c r="C129" s="133">
        <v>1</v>
      </c>
      <c r="D129" s="134" t="s">
        <v>382</v>
      </c>
      <c r="E129" s="135">
        <v>110</v>
      </c>
      <c r="F129" s="253">
        <f>F130+F131</f>
        <v>320</v>
      </c>
      <c r="G129" s="253">
        <f>G130+G131</f>
        <v>27</v>
      </c>
    </row>
    <row r="130" spans="1:7" x14ac:dyDescent="0.2">
      <c r="A130" s="131" t="s">
        <v>127</v>
      </c>
      <c r="B130" s="133">
        <v>4</v>
      </c>
      <c r="C130" s="133">
        <v>1</v>
      </c>
      <c r="D130" s="134" t="s">
        <v>382</v>
      </c>
      <c r="E130" s="135">
        <v>111</v>
      </c>
      <c r="F130" s="253">
        <f>'расходы по структуре 23 (24)'!G158</f>
        <v>223.4</v>
      </c>
      <c r="G130" s="253">
        <f>'расходы по структуре 23 (24)'!H158</f>
        <v>17</v>
      </c>
    </row>
    <row r="131" spans="1:7" ht="33.75" x14ac:dyDescent="0.2">
      <c r="A131" s="131" t="s">
        <v>128</v>
      </c>
      <c r="B131" s="133">
        <v>4</v>
      </c>
      <c r="C131" s="133">
        <v>1</v>
      </c>
      <c r="D131" s="134" t="s">
        <v>382</v>
      </c>
      <c r="E131" s="135">
        <v>119</v>
      </c>
      <c r="F131" s="253">
        <f>'расходы по структуре 23 (24)'!G159</f>
        <v>96.6</v>
      </c>
      <c r="G131" s="253">
        <f>'расходы по структуре 23 (24)'!H159</f>
        <v>10</v>
      </c>
    </row>
    <row r="132" spans="1:7" x14ac:dyDescent="0.2">
      <c r="A132" s="159" t="s">
        <v>188</v>
      </c>
      <c r="B132" s="86">
        <v>4</v>
      </c>
      <c r="C132" s="86">
        <v>9</v>
      </c>
      <c r="D132" s="63"/>
      <c r="E132" s="87"/>
      <c r="F132" s="62">
        <f t="shared" ref="F132:G137" si="15">F133</f>
        <v>2273.1</v>
      </c>
      <c r="G132" s="62">
        <f t="shared" si="15"/>
        <v>2432.1999999999998</v>
      </c>
    </row>
    <row r="133" spans="1:7" ht="33.75" x14ac:dyDescent="0.2">
      <c r="A133" s="131" t="s">
        <v>364</v>
      </c>
      <c r="B133" s="133">
        <v>4</v>
      </c>
      <c r="C133" s="133">
        <v>9</v>
      </c>
      <c r="D133" s="137">
        <v>8400000000</v>
      </c>
      <c r="E133" s="135"/>
      <c r="F133" s="136">
        <f t="shared" si="15"/>
        <v>2273.1</v>
      </c>
      <c r="G133" s="136">
        <f t="shared" si="15"/>
        <v>2432.1999999999998</v>
      </c>
    </row>
    <row r="134" spans="1:7" x14ac:dyDescent="0.2">
      <c r="A134" s="131" t="s">
        <v>185</v>
      </c>
      <c r="B134" s="133">
        <v>4</v>
      </c>
      <c r="C134" s="133">
        <v>9</v>
      </c>
      <c r="D134" s="137">
        <v>8410000000</v>
      </c>
      <c r="E134" s="135"/>
      <c r="F134" s="136">
        <f t="shared" si="15"/>
        <v>2273.1</v>
      </c>
      <c r="G134" s="136">
        <f t="shared" si="15"/>
        <v>2432.1999999999998</v>
      </c>
    </row>
    <row r="135" spans="1:7" ht="22.5" x14ac:dyDescent="0.2">
      <c r="A135" s="131" t="s">
        <v>186</v>
      </c>
      <c r="B135" s="133">
        <v>4</v>
      </c>
      <c r="C135" s="133">
        <v>9</v>
      </c>
      <c r="D135" s="137">
        <v>8410100000</v>
      </c>
      <c r="E135" s="135"/>
      <c r="F135" s="136">
        <f t="shared" si="15"/>
        <v>2273.1</v>
      </c>
      <c r="G135" s="136">
        <f t="shared" si="15"/>
        <v>2432.1999999999998</v>
      </c>
    </row>
    <row r="136" spans="1:7" ht="22.5" x14ac:dyDescent="0.2">
      <c r="A136" s="131" t="s">
        <v>116</v>
      </c>
      <c r="B136" s="133">
        <v>4</v>
      </c>
      <c r="C136" s="133">
        <v>9</v>
      </c>
      <c r="D136" s="137">
        <v>8410199990</v>
      </c>
      <c r="E136" s="135"/>
      <c r="F136" s="136">
        <f t="shared" si="15"/>
        <v>2273.1</v>
      </c>
      <c r="G136" s="136">
        <f t="shared" si="15"/>
        <v>2432.1999999999998</v>
      </c>
    </row>
    <row r="137" spans="1:7" ht="22.5" x14ac:dyDescent="0.2">
      <c r="A137" s="131" t="s">
        <v>147</v>
      </c>
      <c r="B137" s="133">
        <v>4</v>
      </c>
      <c r="C137" s="133">
        <v>9</v>
      </c>
      <c r="D137" s="137">
        <v>8410199990</v>
      </c>
      <c r="E137" s="135">
        <v>200</v>
      </c>
      <c r="F137" s="136">
        <f t="shared" si="15"/>
        <v>2273.1</v>
      </c>
      <c r="G137" s="136">
        <f t="shared" si="15"/>
        <v>2432.1999999999998</v>
      </c>
    </row>
    <row r="138" spans="1:7" ht="22.5" x14ac:dyDescent="0.2">
      <c r="A138" s="131" t="s">
        <v>82</v>
      </c>
      <c r="B138" s="133">
        <v>4</v>
      </c>
      <c r="C138" s="133">
        <v>9</v>
      </c>
      <c r="D138" s="137">
        <v>8410199990</v>
      </c>
      <c r="E138" s="135">
        <v>240</v>
      </c>
      <c r="F138" s="136">
        <v>2273.1</v>
      </c>
      <c r="G138" s="136">
        <v>2432.1999999999998</v>
      </c>
    </row>
    <row r="139" spans="1:7" x14ac:dyDescent="0.2">
      <c r="A139" s="75" t="s">
        <v>36</v>
      </c>
      <c r="B139" s="86">
        <v>4</v>
      </c>
      <c r="C139" s="86">
        <v>10</v>
      </c>
      <c r="D139" s="63" t="s">
        <v>80</v>
      </c>
      <c r="E139" s="87" t="s">
        <v>80</v>
      </c>
      <c r="F139" s="62">
        <f t="shared" ref="F139:G143" si="16">F140</f>
        <v>426</v>
      </c>
      <c r="G139" s="62">
        <f t="shared" si="16"/>
        <v>400</v>
      </c>
    </row>
    <row r="140" spans="1:7" ht="33.75" x14ac:dyDescent="0.2">
      <c r="A140" s="139" t="s">
        <v>365</v>
      </c>
      <c r="B140" s="133">
        <v>4</v>
      </c>
      <c r="C140" s="133">
        <v>10</v>
      </c>
      <c r="D140" s="134" t="s">
        <v>211</v>
      </c>
      <c r="E140" s="135" t="s">
        <v>80</v>
      </c>
      <c r="F140" s="136">
        <f t="shared" si="16"/>
        <v>426</v>
      </c>
      <c r="G140" s="136">
        <f t="shared" si="16"/>
        <v>400</v>
      </c>
    </row>
    <row r="141" spans="1:7" ht="22.5" x14ac:dyDescent="0.2">
      <c r="A141" s="139" t="s">
        <v>326</v>
      </c>
      <c r="B141" s="133">
        <v>4</v>
      </c>
      <c r="C141" s="133">
        <v>10</v>
      </c>
      <c r="D141" s="134" t="s">
        <v>233</v>
      </c>
      <c r="E141" s="135" t="s">
        <v>80</v>
      </c>
      <c r="F141" s="136">
        <f t="shared" si="16"/>
        <v>426</v>
      </c>
      <c r="G141" s="136">
        <f t="shared" si="16"/>
        <v>400</v>
      </c>
    </row>
    <row r="142" spans="1:7" x14ac:dyDescent="0.2">
      <c r="A142" s="139" t="s">
        <v>76</v>
      </c>
      <c r="B142" s="133">
        <v>4</v>
      </c>
      <c r="C142" s="133">
        <v>10</v>
      </c>
      <c r="D142" s="134" t="s">
        <v>234</v>
      </c>
      <c r="E142" s="135"/>
      <c r="F142" s="136">
        <f t="shared" si="16"/>
        <v>426</v>
      </c>
      <c r="G142" s="136">
        <f t="shared" si="16"/>
        <v>400</v>
      </c>
    </row>
    <row r="143" spans="1:7" ht="22.5" x14ac:dyDescent="0.2">
      <c r="A143" s="131" t="s">
        <v>147</v>
      </c>
      <c r="B143" s="133">
        <v>4</v>
      </c>
      <c r="C143" s="133">
        <v>10</v>
      </c>
      <c r="D143" s="134" t="s">
        <v>234</v>
      </c>
      <c r="E143" s="135" t="s">
        <v>81</v>
      </c>
      <c r="F143" s="136">
        <f t="shared" si="16"/>
        <v>426</v>
      </c>
      <c r="G143" s="136">
        <f t="shared" si="16"/>
        <v>400</v>
      </c>
    </row>
    <row r="144" spans="1:7" ht="22.5" x14ac:dyDescent="0.2">
      <c r="A144" s="131" t="s">
        <v>82</v>
      </c>
      <c r="B144" s="133">
        <v>4</v>
      </c>
      <c r="C144" s="133">
        <v>10</v>
      </c>
      <c r="D144" s="134" t="s">
        <v>234</v>
      </c>
      <c r="E144" s="135" t="s">
        <v>83</v>
      </c>
      <c r="F144" s="136">
        <v>426</v>
      </c>
      <c r="G144" s="136">
        <v>400</v>
      </c>
    </row>
    <row r="145" spans="1:7" x14ac:dyDescent="0.2">
      <c r="A145" s="159" t="s">
        <v>199</v>
      </c>
      <c r="B145" s="86">
        <v>4</v>
      </c>
      <c r="C145" s="86">
        <v>12</v>
      </c>
      <c r="D145" s="63"/>
      <c r="E145" s="87"/>
      <c r="F145" s="62">
        <f t="shared" ref="F145:G149" si="17">F146</f>
        <v>0</v>
      </c>
      <c r="G145" s="62">
        <f t="shared" si="17"/>
        <v>0</v>
      </c>
    </row>
    <row r="146" spans="1:7" ht="33.75" x14ac:dyDescent="0.2">
      <c r="A146" s="139" t="s">
        <v>441</v>
      </c>
      <c r="B146" s="133">
        <v>4</v>
      </c>
      <c r="C146" s="133">
        <v>12</v>
      </c>
      <c r="D146" s="134" t="s">
        <v>211</v>
      </c>
      <c r="E146" s="135"/>
      <c r="F146" s="136">
        <f t="shared" si="17"/>
        <v>0</v>
      </c>
      <c r="G146" s="136">
        <f t="shared" si="17"/>
        <v>0</v>
      </c>
    </row>
    <row r="147" spans="1:7" ht="33.75" x14ac:dyDescent="0.2">
      <c r="A147" s="139" t="s">
        <v>327</v>
      </c>
      <c r="B147" s="133">
        <v>4</v>
      </c>
      <c r="C147" s="133">
        <v>12</v>
      </c>
      <c r="D147" s="134" t="s">
        <v>235</v>
      </c>
      <c r="E147" s="135"/>
      <c r="F147" s="136">
        <f t="shared" si="17"/>
        <v>0</v>
      </c>
      <c r="G147" s="136">
        <f t="shared" si="17"/>
        <v>0</v>
      </c>
    </row>
    <row r="148" spans="1:7" ht="45" x14ac:dyDescent="0.2">
      <c r="A148" s="131" t="s">
        <v>198</v>
      </c>
      <c r="B148" s="133">
        <v>4</v>
      </c>
      <c r="C148" s="133">
        <v>12</v>
      </c>
      <c r="D148" s="149">
        <v>7700189020</v>
      </c>
      <c r="E148" s="135"/>
      <c r="F148" s="140">
        <f t="shared" si="17"/>
        <v>0</v>
      </c>
      <c r="G148" s="140">
        <f t="shared" si="17"/>
        <v>0</v>
      </c>
    </row>
    <row r="149" spans="1:7" x14ac:dyDescent="0.2">
      <c r="A149" s="131" t="s">
        <v>96</v>
      </c>
      <c r="B149" s="133">
        <v>4</v>
      </c>
      <c r="C149" s="133">
        <v>12</v>
      </c>
      <c r="D149" s="149">
        <v>7700189020</v>
      </c>
      <c r="E149" s="135">
        <v>500</v>
      </c>
      <c r="F149" s="136">
        <f t="shared" si="17"/>
        <v>0</v>
      </c>
      <c r="G149" s="136">
        <f t="shared" si="17"/>
        <v>0</v>
      </c>
    </row>
    <row r="150" spans="1:7" x14ac:dyDescent="0.2">
      <c r="A150" s="131" t="s">
        <v>79</v>
      </c>
      <c r="B150" s="133">
        <v>4</v>
      </c>
      <c r="C150" s="133">
        <v>12</v>
      </c>
      <c r="D150" s="149">
        <v>7700189020</v>
      </c>
      <c r="E150" s="135">
        <v>540</v>
      </c>
      <c r="F150" s="136"/>
      <c r="G150" s="136"/>
    </row>
    <row r="151" spans="1:7" x14ac:dyDescent="0.2">
      <c r="A151" s="80" t="s">
        <v>37</v>
      </c>
      <c r="B151" s="82">
        <v>5</v>
      </c>
      <c r="C151" s="82">
        <v>0</v>
      </c>
      <c r="D151" s="83" t="s">
        <v>80</v>
      </c>
      <c r="E151" s="84" t="s">
        <v>80</v>
      </c>
      <c r="F151" s="157">
        <f>F152+F159+F171</f>
        <v>888.8</v>
      </c>
      <c r="G151" s="157">
        <f>G152+G159+G171</f>
        <v>894.59999999999991</v>
      </c>
    </row>
    <row r="152" spans="1:7" x14ac:dyDescent="0.2">
      <c r="A152" s="75" t="s">
        <v>77</v>
      </c>
      <c r="B152" s="86">
        <v>5</v>
      </c>
      <c r="C152" s="86">
        <v>1</v>
      </c>
      <c r="D152" s="63" t="s">
        <v>80</v>
      </c>
      <c r="E152" s="87" t="s">
        <v>80</v>
      </c>
      <c r="F152" s="62">
        <f t="shared" ref="F152:G157" si="18">F153</f>
        <v>250.6</v>
      </c>
      <c r="G152" s="62">
        <f t="shared" si="18"/>
        <v>261.39999999999998</v>
      </c>
    </row>
    <row r="153" spans="1:7" ht="33.75" x14ac:dyDescent="0.2">
      <c r="A153" s="139" t="s">
        <v>435</v>
      </c>
      <c r="B153" s="133">
        <v>5</v>
      </c>
      <c r="C153" s="133">
        <v>1</v>
      </c>
      <c r="D153" s="134" t="s">
        <v>236</v>
      </c>
      <c r="E153" s="135" t="s">
        <v>80</v>
      </c>
      <c r="F153" s="136">
        <f t="shared" si="18"/>
        <v>250.6</v>
      </c>
      <c r="G153" s="136">
        <f t="shared" si="18"/>
        <v>261.39999999999998</v>
      </c>
    </row>
    <row r="154" spans="1:7" ht="22.5" x14ac:dyDescent="0.2">
      <c r="A154" s="139" t="s">
        <v>237</v>
      </c>
      <c r="B154" s="133">
        <v>5</v>
      </c>
      <c r="C154" s="133">
        <v>1</v>
      </c>
      <c r="D154" s="134" t="s">
        <v>238</v>
      </c>
      <c r="E154" s="135" t="s">
        <v>80</v>
      </c>
      <c r="F154" s="136">
        <f t="shared" si="18"/>
        <v>250.6</v>
      </c>
      <c r="G154" s="136">
        <f t="shared" si="18"/>
        <v>261.39999999999998</v>
      </c>
    </row>
    <row r="155" spans="1:7" ht="22.5" x14ac:dyDescent="0.2">
      <c r="A155" s="139" t="s">
        <v>121</v>
      </c>
      <c r="B155" s="133">
        <v>5</v>
      </c>
      <c r="C155" s="133">
        <v>1</v>
      </c>
      <c r="D155" s="134" t="s">
        <v>239</v>
      </c>
      <c r="E155" s="135"/>
      <c r="F155" s="136">
        <f t="shared" si="18"/>
        <v>250.6</v>
      </c>
      <c r="G155" s="136">
        <f t="shared" si="18"/>
        <v>261.39999999999998</v>
      </c>
    </row>
    <row r="156" spans="1:7" ht="22.5" x14ac:dyDescent="0.2">
      <c r="A156" s="139" t="s">
        <v>116</v>
      </c>
      <c r="B156" s="133">
        <v>5</v>
      </c>
      <c r="C156" s="133">
        <v>1</v>
      </c>
      <c r="D156" s="134" t="s">
        <v>262</v>
      </c>
      <c r="E156" s="135"/>
      <c r="F156" s="136">
        <f t="shared" si="18"/>
        <v>250.6</v>
      </c>
      <c r="G156" s="136">
        <f t="shared" si="18"/>
        <v>261.39999999999998</v>
      </c>
    </row>
    <row r="157" spans="1:7" ht="22.5" x14ac:dyDescent="0.2">
      <c r="A157" s="131" t="s">
        <v>147</v>
      </c>
      <c r="B157" s="133">
        <v>5</v>
      </c>
      <c r="C157" s="133">
        <v>1</v>
      </c>
      <c r="D157" s="134" t="s">
        <v>262</v>
      </c>
      <c r="E157" s="135" t="s">
        <v>81</v>
      </c>
      <c r="F157" s="136">
        <f t="shared" si="18"/>
        <v>250.6</v>
      </c>
      <c r="G157" s="136">
        <f t="shared" si="18"/>
        <v>261.39999999999998</v>
      </c>
    </row>
    <row r="158" spans="1:7" ht="22.5" x14ac:dyDescent="0.2">
      <c r="A158" s="131" t="s">
        <v>82</v>
      </c>
      <c r="B158" s="133">
        <v>5</v>
      </c>
      <c r="C158" s="133">
        <v>1</v>
      </c>
      <c r="D158" s="134" t="s">
        <v>262</v>
      </c>
      <c r="E158" s="135" t="s">
        <v>83</v>
      </c>
      <c r="F158" s="136">
        <v>250.6</v>
      </c>
      <c r="G158" s="136">
        <v>261.39999999999998</v>
      </c>
    </row>
    <row r="159" spans="1:7" x14ac:dyDescent="0.2">
      <c r="A159" s="75" t="s">
        <v>57</v>
      </c>
      <c r="B159" s="86">
        <v>5</v>
      </c>
      <c r="C159" s="86">
        <v>2</v>
      </c>
      <c r="D159" s="63" t="s">
        <v>80</v>
      </c>
      <c r="E159" s="87" t="s">
        <v>80</v>
      </c>
      <c r="F159" s="62">
        <f t="shared" ref="F159:G161" si="19">F160</f>
        <v>44.2</v>
      </c>
      <c r="G159" s="62">
        <f t="shared" si="19"/>
        <v>44.2</v>
      </c>
    </row>
    <row r="160" spans="1:7" ht="33.75" x14ac:dyDescent="0.2">
      <c r="A160" s="139" t="s">
        <v>435</v>
      </c>
      <c r="B160" s="133">
        <v>5</v>
      </c>
      <c r="C160" s="133">
        <v>2</v>
      </c>
      <c r="D160" s="134" t="s">
        <v>236</v>
      </c>
      <c r="E160" s="135" t="s">
        <v>80</v>
      </c>
      <c r="F160" s="136">
        <f t="shared" si="19"/>
        <v>44.2</v>
      </c>
      <c r="G160" s="136">
        <f t="shared" si="19"/>
        <v>44.2</v>
      </c>
    </row>
    <row r="161" spans="1:7" ht="22.5" x14ac:dyDescent="0.2">
      <c r="A161" s="139" t="s">
        <v>94</v>
      </c>
      <c r="B161" s="133">
        <v>5</v>
      </c>
      <c r="C161" s="133">
        <v>2</v>
      </c>
      <c r="D161" s="134" t="s">
        <v>240</v>
      </c>
      <c r="E161" s="135" t="s">
        <v>80</v>
      </c>
      <c r="F161" s="136">
        <f t="shared" si="19"/>
        <v>44.2</v>
      </c>
      <c r="G161" s="136">
        <f t="shared" si="19"/>
        <v>44.2</v>
      </c>
    </row>
    <row r="162" spans="1:7" ht="22.5" x14ac:dyDescent="0.2">
      <c r="A162" s="139" t="s">
        <v>242</v>
      </c>
      <c r="B162" s="133">
        <v>5</v>
      </c>
      <c r="C162" s="133">
        <v>2</v>
      </c>
      <c r="D162" s="134" t="s">
        <v>241</v>
      </c>
      <c r="E162" s="135" t="s">
        <v>80</v>
      </c>
      <c r="F162" s="136">
        <f>F163+F166+F168</f>
        <v>44.2</v>
      </c>
      <c r="G162" s="136">
        <f>G163+G166+G168</f>
        <v>44.2</v>
      </c>
    </row>
    <row r="163" spans="1:7" ht="56.25" x14ac:dyDescent="0.2">
      <c r="A163" s="139" t="s">
        <v>243</v>
      </c>
      <c r="B163" s="133">
        <v>5</v>
      </c>
      <c r="C163" s="133">
        <v>2</v>
      </c>
      <c r="D163" s="134" t="s">
        <v>278</v>
      </c>
      <c r="E163" s="135"/>
      <c r="F163" s="140">
        <f>F164</f>
        <v>0</v>
      </c>
      <c r="G163" s="140">
        <f>G164</f>
        <v>0</v>
      </c>
    </row>
    <row r="164" spans="1:7" ht="22.5" x14ac:dyDescent="0.2">
      <c r="A164" s="131" t="s">
        <v>147</v>
      </c>
      <c r="B164" s="133">
        <v>5</v>
      </c>
      <c r="C164" s="133">
        <v>2</v>
      </c>
      <c r="D164" s="134" t="s">
        <v>278</v>
      </c>
      <c r="E164" s="135" t="s">
        <v>81</v>
      </c>
      <c r="F164" s="140">
        <f>F165</f>
        <v>0</v>
      </c>
      <c r="G164" s="140">
        <f>G165</f>
        <v>0</v>
      </c>
    </row>
    <row r="165" spans="1:7" ht="22.5" x14ac:dyDescent="0.2">
      <c r="A165" s="131" t="s">
        <v>82</v>
      </c>
      <c r="B165" s="133">
        <v>5</v>
      </c>
      <c r="C165" s="133">
        <v>2</v>
      </c>
      <c r="D165" s="134" t="s">
        <v>278</v>
      </c>
      <c r="E165" s="135" t="s">
        <v>83</v>
      </c>
      <c r="F165" s="140"/>
      <c r="G165" s="140"/>
    </row>
    <row r="166" spans="1:7" ht="22.5" x14ac:dyDescent="0.2">
      <c r="A166" s="131" t="s">
        <v>147</v>
      </c>
      <c r="B166" s="133">
        <v>5</v>
      </c>
      <c r="C166" s="133">
        <v>2</v>
      </c>
      <c r="D166" s="134" t="s">
        <v>308</v>
      </c>
      <c r="E166" s="135">
        <v>200</v>
      </c>
      <c r="F166" s="140">
        <f>F167</f>
        <v>44.2</v>
      </c>
      <c r="G166" s="140">
        <f>G167</f>
        <v>44.2</v>
      </c>
    </row>
    <row r="167" spans="1:7" ht="22.5" x14ac:dyDescent="0.2">
      <c r="A167" s="131" t="s">
        <v>82</v>
      </c>
      <c r="B167" s="133">
        <v>5</v>
      </c>
      <c r="C167" s="133">
        <v>2</v>
      </c>
      <c r="D167" s="134" t="s">
        <v>308</v>
      </c>
      <c r="E167" s="135">
        <v>240</v>
      </c>
      <c r="F167" s="140">
        <v>44.2</v>
      </c>
      <c r="G167" s="140">
        <v>44.2</v>
      </c>
    </row>
    <row r="168" spans="1:7" ht="56.25" x14ac:dyDescent="0.2">
      <c r="A168" s="131" t="s">
        <v>244</v>
      </c>
      <c r="B168" s="133">
        <v>5</v>
      </c>
      <c r="C168" s="133">
        <v>2</v>
      </c>
      <c r="D168" s="134" t="s">
        <v>279</v>
      </c>
      <c r="E168" s="135"/>
      <c r="F168" s="140">
        <f>F169</f>
        <v>0</v>
      </c>
      <c r="G168" s="140">
        <f>G169</f>
        <v>0</v>
      </c>
    </row>
    <row r="169" spans="1:7" ht="22.5" x14ac:dyDescent="0.2">
      <c r="A169" s="131" t="s">
        <v>147</v>
      </c>
      <c r="B169" s="133">
        <v>5</v>
      </c>
      <c r="C169" s="133">
        <v>2</v>
      </c>
      <c r="D169" s="134" t="s">
        <v>279</v>
      </c>
      <c r="E169" s="135">
        <v>200</v>
      </c>
      <c r="F169" s="140">
        <f>F170</f>
        <v>0</v>
      </c>
      <c r="G169" s="140">
        <f>G170</f>
        <v>0</v>
      </c>
    </row>
    <row r="170" spans="1:7" ht="22.5" x14ac:dyDescent="0.2">
      <c r="A170" s="131" t="s">
        <v>82</v>
      </c>
      <c r="B170" s="133">
        <v>5</v>
      </c>
      <c r="C170" s="133">
        <v>2</v>
      </c>
      <c r="D170" s="134" t="s">
        <v>279</v>
      </c>
      <c r="E170" s="135">
        <v>240</v>
      </c>
      <c r="F170" s="140"/>
      <c r="G170" s="140"/>
    </row>
    <row r="171" spans="1:7" x14ac:dyDescent="0.2">
      <c r="A171" s="75" t="s">
        <v>38</v>
      </c>
      <c r="B171" s="86">
        <v>5</v>
      </c>
      <c r="C171" s="86">
        <v>3</v>
      </c>
      <c r="D171" s="63" t="s">
        <v>80</v>
      </c>
      <c r="E171" s="87" t="s">
        <v>80</v>
      </c>
      <c r="F171" s="62">
        <f>F172+F188</f>
        <v>594</v>
      </c>
      <c r="G171" s="62">
        <f>G172+G188</f>
        <v>589</v>
      </c>
    </row>
    <row r="172" spans="1:7" ht="22.5" x14ac:dyDescent="0.2">
      <c r="A172" s="139" t="s">
        <v>445</v>
      </c>
      <c r="B172" s="133">
        <v>5</v>
      </c>
      <c r="C172" s="133">
        <v>3</v>
      </c>
      <c r="D172" s="134" t="s">
        <v>245</v>
      </c>
      <c r="E172" s="135" t="s">
        <v>80</v>
      </c>
      <c r="F172" s="136">
        <f>F176+F173+F180</f>
        <v>594</v>
      </c>
      <c r="G172" s="136">
        <f>G176+G173+G180</f>
        <v>589</v>
      </c>
    </row>
    <row r="173" spans="1:7" ht="22.5" x14ac:dyDescent="0.2">
      <c r="A173" s="139" t="s">
        <v>373</v>
      </c>
      <c r="B173" s="133">
        <v>5</v>
      </c>
      <c r="C173" s="133">
        <v>3</v>
      </c>
      <c r="D173" s="134" t="s">
        <v>372</v>
      </c>
      <c r="E173" s="135"/>
      <c r="F173" s="136">
        <f>F174</f>
        <v>180</v>
      </c>
      <c r="G173" s="136">
        <f>G174</f>
        <v>175</v>
      </c>
    </row>
    <row r="174" spans="1:7" ht="22.5" x14ac:dyDescent="0.2">
      <c r="A174" s="131" t="s">
        <v>147</v>
      </c>
      <c r="B174" s="133">
        <v>5</v>
      </c>
      <c r="C174" s="133">
        <v>3</v>
      </c>
      <c r="D174" s="134" t="s">
        <v>371</v>
      </c>
      <c r="E174" s="135">
        <v>200</v>
      </c>
      <c r="F174" s="136">
        <f>F175</f>
        <v>180</v>
      </c>
      <c r="G174" s="136">
        <f>G175</f>
        <v>175</v>
      </c>
    </row>
    <row r="175" spans="1:7" ht="22.5" x14ac:dyDescent="0.2">
      <c r="A175" s="131" t="s">
        <v>82</v>
      </c>
      <c r="B175" s="133">
        <v>5</v>
      </c>
      <c r="C175" s="133">
        <v>3</v>
      </c>
      <c r="D175" s="134" t="s">
        <v>371</v>
      </c>
      <c r="E175" s="135">
        <v>240</v>
      </c>
      <c r="F175" s="136">
        <v>180</v>
      </c>
      <c r="G175" s="136">
        <v>175</v>
      </c>
    </row>
    <row r="176" spans="1:7" ht="33.75" x14ac:dyDescent="0.2">
      <c r="A176" s="131" t="s">
        <v>151</v>
      </c>
      <c r="B176" s="133">
        <v>5</v>
      </c>
      <c r="C176" s="133">
        <v>3</v>
      </c>
      <c r="D176" s="134" t="s">
        <v>246</v>
      </c>
      <c r="E176" s="135"/>
      <c r="F176" s="136">
        <f t="shared" ref="F176:G178" si="20">F177</f>
        <v>414</v>
      </c>
      <c r="G176" s="136">
        <f t="shared" si="20"/>
        <v>414</v>
      </c>
    </row>
    <row r="177" spans="1:7" ht="22.5" x14ac:dyDescent="0.2">
      <c r="A177" s="131" t="s">
        <v>116</v>
      </c>
      <c r="B177" s="133">
        <v>5</v>
      </c>
      <c r="C177" s="133">
        <v>3</v>
      </c>
      <c r="D177" s="134" t="s">
        <v>387</v>
      </c>
      <c r="E177" s="135"/>
      <c r="F177" s="136">
        <f t="shared" si="20"/>
        <v>414</v>
      </c>
      <c r="G177" s="136">
        <f t="shared" si="20"/>
        <v>414</v>
      </c>
    </row>
    <row r="178" spans="1:7" ht="22.5" x14ac:dyDescent="0.2">
      <c r="A178" s="131" t="s">
        <v>147</v>
      </c>
      <c r="B178" s="133">
        <v>5</v>
      </c>
      <c r="C178" s="133">
        <v>3</v>
      </c>
      <c r="D178" s="134" t="s">
        <v>387</v>
      </c>
      <c r="E178" s="135" t="s">
        <v>81</v>
      </c>
      <c r="F178" s="136">
        <f t="shared" si="20"/>
        <v>414</v>
      </c>
      <c r="G178" s="136">
        <f t="shared" si="20"/>
        <v>414</v>
      </c>
    </row>
    <row r="179" spans="1:7" ht="22.5" x14ac:dyDescent="0.2">
      <c r="A179" s="131" t="s">
        <v>82</v>
      </c>
      <c r="B179" s="133">
        <v>5</v>
      </c>
      <c r="C179" s="133">
        <v>3</v>
      </c>
      <c r="D179" s="134" t="s">
        <v>387</v>
      </c>
      <c r="E179" s="135" t="s">
        <v>83</v>
      </c>
      <c r="F179" s="136">
        <v>414</v>
      </c>
      <c r="G179" s="136">
        <v>414</v>
      </c>
    </row>
    <row r="180" spans="1:7" ht="32.25" customHeight="1" x14ac:dyDescent="0.2">
      <c r="A180" s="131" t="s">
        <v>388</v>
      </c>
      <c r="B180" s="133">
        <v>5</v>
      </c>
      <c r="C180" s="133">
        <v>3</v>
      </c>
      <c r="D180" s="134" t="s">
        <v>385</v>
      </c>
      <c r="E180" s="135"/>
      <c r="F180" s="136">
        <f t="shared" ref="F180:G182" si="21">F181</f>
        <v>0</v>
      </c>
      <c r="G180" s="136">
        <f t="shared" si="21"/>
        <v>0</v>
      </c>
    </row>
    <row r="181" spans="1:7" ht="23.25" customHeight="1" x14ac:dyDescent="0.2">
      <c r="A181" s="131" t="s">
        <v>116</v>
      </c>
      <c r="B181" s="133">
        <v>5</v>
      </c>
      <c r="C181" s="133">
        <v>3</v>
      </c>
      <c r="D181" s="134" t="s">
        <v>390</v>
      </c>
      <c r="E181" s="135"/>
      <c r="F181" s="136">
        <f t="shared" si="21"/>
        <v>0</v>
      </c>
      <c r="G181" s="136">
        <f t="shared" si="21"/>
        <v>0</v>
      </c>
    </row>
    <row r="182" spans="1:7" ht="22.5" x14ac:dyDescent="0.2">
      <c r="A182" s="131" t="s">
        <v>147</v>
      </c>
      <c r="B182" s="133">
        <v>5</v>
      </c>
      <c r="C182" s="133">
        <v>3</v>
      </c>
      <c r="D182" s="134" t="s">
        <v>390</v>
      </c>
      <c r="E182" s="135" t="s">
        <v>81</v>
      </c>
      <c r="F182" s="136">
        <f t="shared" si="21"/>
        <v>0</v>
      </c>
      <c r="G182" s="136">
        <f t="shared" si="21"/>
        <v>0</v>
      </c>
    </row>
    <row r="183" spans="1:7" ht="22.5" x14ac:dyDescent="0.2">
      <c r="A183" s="131" t="s">
        <v>82</v>
      </c>
      <c r="B183" s="133">
        <v>5</v>
      </c>
      <c r="C183" s="133">
        <v>3</v>
      </c>
      <c r="D183" s="134" t="s">
        <v>390</v>
      </c>
      <c r="E183" s="135" t="s">
        <v>83</v>
      </c>
      <c r="F183" s="136"/>
      <c r="G183" s="136"/>
    </row>
    <row r="184" spans="1:7" ht="22.5" x14ac:dyDescent="0.2">
      <c r="A184" s="131" t="s">
        <v>431</v>
      </c>
      <c r="B184" s="133">
        <v>5</v>
      </c>
      <c r="C184" s="133">
        <v>3</v>
      </c>
      <c r="D184" s="134" t="s">
        <v>429</v>
      </c>
      <c r="E184" s="135"/>
      <c r="F184" s="136">
        <f t="shared" ref="F184:G186" si="22">F185</f>
        <v>0</v>
      </c>
      <c r="G184" s="136">
        <f t="shared" si="22"/>
        <v>0</v>
      </c>
    </row>
    <row r="185" spans="1:7" ht="22.5" x14ac:dyDescent="0.2">
      <c r="A185" s="131" t="s">
        <v>116</v>
      </c>
      <c r="B185" s="133">
        <v>5</v>
      </c>
      <c r="C185" s="133">
        <v>3</v>
      </c>
      <c r="D185" s="134" t="s">
        <v>430</v>
      </c>
      <c r="E185" s="135"/>
      <c r="F185" s="136">
        <f t="shared" si="22"/>
        <v>0</v>
      </c>
      <c r="G185" s="136">
        <f t="shared" si="22"/>
        <v>0</v>
      </c>
    </row>
    <row r="186" spans="1:7" ht="22.5" x14ac:dyDescent="0.2">
      <c r="A186" s="131" t="s">
        <v>147</v>
      </c>
      <c r="B186" s="133">
        <v>5</v>
      </c>
      <c r="C186" s="133">
        <v>3</v>
      </c>
      <c r="D186" s="134" t="s">
        <v>430</v>
      </c>
      <c r="E186" s="135">
        <v>200</v>
      </c>
      <c r="F186" s="136">
        <f t="shared" si="22"/>
        <v>0</v>
      </c>
      <c r="G186" s="136">
        <f t="shared" si="22"/>
        <v>0</v>
      </c>
    </row>
    <row r="187" spans="1:7" ht="22.5" x14ac:dyDescent="0.2">
      <c r="A187" s="131" t="s">
        <v>82</v>
      </c>
      <c r="B187" s="133">
        <v>5</v>
      </c>
      <c r="C187" s="133">
        <v>3</v>
      </c>
      <c r="D187" s="134" t="s">
        <v>430</v>
      </c>
      <c r="E187" s="135">
        <v>240</v>
      </c>
      <c r="F187" s="136"/>
      <c r="G187" s="136"/>
    </row>
    <row r="188" spans="1:7" ht="22.5" x14ac:dyDescent="0.2">
      <c r="A188" s="131" t="s">
        <v>440</v>
      </c>
      <c r="B188" s="133">
        <v>5</v>
      </c>
      <c r="C188" s="133">
        <v>3</v>
      </c>
      <c r="D188" s="134" t="s">
        <v>377</v>
      </c>
      <c r="E188" s="135"/>
      <c r="F188" s="175">
        <f>F189</f>
        <v>0</v>
      </c>
      <c r="G188" s="175">
        <f>G189</f>
        <v>0</v>
      </c>
    </row>
    <row r="189" spans="1:7" x14ac:dyDescent="0.2">
      <c r="A189" s="131" t="s">
        <v>384</v>
      </c>
      <c r="B189" s="133">
        <v>5</v>
      </c>
      <c r="C189" s="133">
        <v>3</v>
      </c>
      <c r="D189" s="134" t="s">
        <v>383</v>
      </c>
      <c r="E189" s="135"/>
      <c r="F189" s="175">
        <f>F190</f>
        <v>0</v>
      </c>
      <c r="G189" s="175">
        <f>G190</f>
        <v>0</v>
      </c>
    </row>
    <row r="190" spans="1:7" ht="33.75" x14ac:dyDescent="0.2">
      <c r="A190" s="131" t="s">
        <v>378</v>
      </c>
      <c r="B190" s="133">
        <v>5</v>
      </c>
      <c r="C190" s="133">
        <v>3</v>
      </c>
      <c r="D190" s="134" t="s">
        <v>379</v>
      </c>
      <c r="E190" s="135"/>
      <c r="F190" s="175">
        <f>F191+F194</f>
        <v>0</v>
      </c>
      <c r="G190" s="175">
        <f>G191+G194</f>
        <v>0</v>
      </c>
    </row>
    <row r="191" spans="1:7" ht="22.5" x14ac:dyDescent="0.2">
      <c r="A191" s="131" t="s">
        <v>374</v>
      </c>
      <c r="B191" s="133">
        <v>5</v>
      </c>
      <c r="C191" s="133">
        <v>3</v>
      </c>
      <c r="D191" s="134" t="s">
        <v>380</v>
      </c>
      <c r="E191" s="135"/>
      <c r="F191" s="175">
        <f>F192</f>
        <v>0</v>
      </c>
      <c r="G191" s="175">
        <f>G192</f>
        <v>0</v>
      </c>
    </row>
    <row r="192" spans="1:7" ht="45" x14ac:dyDescent="0.2">
      <c r="A192" s="131" t="s">
        <v>84</v>
      </c>
      <c r="B192" s="133">
        <v>5</v>
      </c>
      <c r="C192" s="133">
        <v>3</v>
      </c>
      <c r="D192" s="134" t="s">
        <v>380</v>
      </c>
      <c r="E192" s="135">
        <v>100</v>
      </c>
      <c r="F192" s="175">
        <f>F193</f>
        <v>0</v>
      </c>
      <c r="G192" s="175">
        <f>G193</f>
        <v>0</v>
      </c>
    </row>
    <row r="193" spans="1:7" x14ac:dyDescent="0.2">
      <c r="A193" s="131" t="s">
        <v>86</v>
      </c>
      <c r="B193" s="133">
        <v>5</v>
      </c>
      <c r="C193" s="133">
        <v>3</v>
      </c>
      <c r="D193" s="134" t="s">
        <v>380</v>
      </c>
      <c r="E193" s="135">
        <v>110</v>
      </c>
      <c r="F193" s="175">
        <v>0</v>
      </c>
      <c r="G193" s="175">
        <v>0</v>
      </c>
    </row>
    <row r="194" spans="1:7" ht="22.5" x14ac:dyDescent="0.2">
      <c r="A194" s="131" t="s">
        <v>381</v>
      </c>
      <c r="B194" s="133">
        <v>5</v>
      </c>
      <c r="C194" s="133">
        <v>3</v>
      </c>
      <c r="D194" s="134" t="s">
        <v>382</v>
      </c>
      <c r="E194" s="135"/>
      <c r="F194" s="175">
        <f>F195</f>
        <v>0</v>
      </c>
      <c r="G194" s="175">
        <f>G195</f>
        <v>0</v>
      </c>
    </row>
    <row r="195" spans="1:7" ht="45" x14ac:dyDescent="0.2">
      <c r="A195" s="131" t="s">
        <v>84</v>
      </c>
      <c r="B195" s="133">
        <v>5</v>
      </c>
      <c r="C195" s="133">
        <v>3</v>
      </c>
      <c r="D195" s="134" t="s">
        <v>382</v>
      </c>
      <c r="E195" s="135">
        <v>100</v>
      </c>
      <c r="F195" s="175">
        <f>F196</f>
        <v>0</v>
      </c>
      <c r="G195" s="175">
        <f>G196</f>
        <v>0</v>
      </c>
    </row>
    <row r="196" spans="1:7" x14ac:dyDescent="0.2">
      <c r="A196" s="131" t="s">
        <v>86</v>
      </c>
      <c r="B196" s="133">
        <v>5</v>
      </c>
      <c r="C196" s="133">
        <v>3</v>
      </c>
      <c r="D196" s="134" t="s">
        <v>382</v>
      </c>
      <c r="E196" s="135">
        <v>110</v>
      </c>
      <c r="F196" s="175">
        <v>0</v>
      </c>
      <c r="G196" s="175">
        <v>0</v>
      </c>
    </row>
    <row r="197" spans="1:7" x14ac:dyDescent="0.2">
      <c r="A197" s="178" t="s">
        <v>309</v>
      </c>
      <c r="B197" s="82">
        <v>6</v>
      </c>
      <c r="C197" s="82"/>
      <c r="D197" s="83"/>
      <c r="E197" s="84"/>
      <c r="F197" s="85">
        <f t="shared" ref="F197:G202" si="23">F198</f>
        <v>0</v>
      </c>
      <c r="G197" s="85">
        <f t="shared" si="23"/>
        <v>0</v>
      </c>
    </row>
    <row r="198" spans="1:7" x14ac:dyDescent="0.2">
      <c r="A198" s="159" t="s">
        <v>310</v>
      </c>
      <c r="B198" s="86">
        <v>6</v>
      </c>
      <c r="C198" s="86">
        <v>5</v>
      </c>
      <c r="D198" s="63"/>
      <c r="E198" s="87"/>
      <c r="F198" s="62">
        <f t="shared" ref="F198:G201" si="24">F199</f>
        <v>0</v>
      </c>
      <c r="G198" s="62">
        <f t="shared" si="24"/>
        <v>0</v>
      </c>
    </row>
    <row r="199" spans="1:7" ht="22.5" x14ac:dyDescent="0.2">
      <c r="A199" s="138" t="s">
        <v>439</v>
      </c>
      <c r="B199" s="133">
        <v>6</v>
      </c>
      <c r="C199" s="133">
        <v>5</v>
      </c>
      <c r="D199" s="134" t="s">
        <v>302</v>
      </c>
      <c r="E199" s="135"/>
      <c r="F199" s="136">
        <f t="shared" si="24"/>
        <v>0</v>
      </c>
      <c r="G199" s="136">
        <f t="shared" si="24"/>
        <v>0</v>
      </c>
    </row>
    <row r="200" spans="1:7" ht="22.5" x14ac:dyDescent="0.2">
      <c r="A200" s="138" t="s">
        <v>342</v>
      </c>
      <c r="B200" s="133">
        <v>6</v>
      </c>
      <c r="C200" s="133">
        <v>5</v>
      </c>
      <c r="D200" s="134" t="s">
        <v>343</v>
      </c>
      <c r="E200" s="135"/>
      <c r="F200" s="136">
        <f t="shared" si="24"/>
        <v>0</v>
      </c>
      <c r="G200" s="136">
        <f t="shared" si="24"/>
        <v>0</v>
      </c>
    </row>
    <row r="201" spans="1:7" ht="45" x14ac:dyDescent="0.2">
      <c r="A201" s="138" t="s">
        <v>341</v>
      </c>
      <c r="B201" s="133">
        <v>6</v>
      </c>
      <c r="C201" s="133">
        <v>5</v>
      </c>
      <c r="D201" s="134" t="s">
        <v>304</v>
      </c>
      <c r="E201" s="135"/>
      <c r="F201" s="136">
        <f t="shared" si="24"/>
        <v>0</v>
      </c>
      <c r="G201" s="136">
        <f t="shared" si="24"/>
        <v>0</v>
      </c>
    </row>
    <row r="202" spans="1:7" ht="22.5" x14ac:dyDescent="0.2">
      <c r="A202" s="131" t="s">
        <v>147</v>
      </c>
      <c r="B202" s="133">
        <v>6</v>
      </c>
      <c r="C202" s="133">
        <v>5</v>
      </c>
      <c r="D202" s="134" t="s">
        <v>304</v>
      </c>
      <c r="E202" s="135">
        <v>200</v>
      </c>
      <c r="F202" s="136">
        <f t="shared" si="23"/>
        <v>0</v>
      </c>
      <c r="G202" s="136">
        <f t="shared" si="23"/>
        <v>0</v>
      </c>
    </row>
    <row r="203" spans="1:7" ht="22.5" x14ac:dyDescent="0.2">
      <c r="A203" s="131" t="s">
        <v>82</v>
      </c>
      <c r="B203" s="133">
        <v>6</v>
      </c>
      <c r="C203" s="133">
        <v>5</v>
      </c>
      <c r="D203" s="134" t="s">
        <v>304</v>
      </c>
      <c r="E203" s="135">
        <v>240</v>
      </c>
      <c r="F203" s="136"/>
      <c r="G203" s="136"/>
    </row>
    <row r="204" spans="1:7" x14ac:dyDescent="0.2">
      <c r="A204" s="80" t="s">
        <v>69</v>
      </c>
      <c r="B204" s="82">
        <v>8</v>
      </c>
      <c r="C204" s="82">
        <v>0</v>
      </c>
      <c r="D204" s="83" t="s">
        <v>80</v>
      </c>
      <c r="E204" s="84"/>
      <c r="F204" s="85">
        <f>F205</f>
        <v>1673.6</v>
      </c>
      <c r="G204" s="85">
        <f>G205</f>
        <v>1635.8</v>
      </c>
    </row>
    <row r="205" spans="1:7" x14ac:dyDescent="0.2">
      <c r="A205" s="75" t="s">
        <v>39</v>
      </c>
      <c r="B205" s="86">
        <v>8</v>
      </c>
      <c r="C205" s="86">
        <v>1</v>
      </c>
      <c r="D205" s="63" t="s">
        <v>80</v>
      </c>
      <c r="E205" s="87"/>
      <c r="F205" s="62">
        <f>F206</f>
        <v>1673.6</v>
      </c>
      <c r="G205" s="62">
        <f>G206</f>
        <v>1635.8</v>
      </c>
    </row>
    <row r="206" spans="1:7" ht="33.75" x14ac:dyDescent="0.2">
      <c r="A206" s="139" t="s">
        <v>444</v>
      </c>
      <c r="B206" s="133">
        <v>8</v>
      </c>
      <c r="C206" s="133">
        <v>1</v>
      </c>
      <c r="D206" s="134" t="s">
        <v>247</v>
      </c>
      <c r="E206" s="135"/>
      <c r="F206" s="136">
        <f>F207+F220</f>
        <v>1673.6</v>
      </c>
      <c r="G206" s="136">
        <f>G207+G220</f>
        <v>1635.8</v>
      </c>
    </row>
    <row r="207" spans="1:7" ht="22.5" x14ac:dyDescent="0.2">
      <c r="A207" s="139" t="s">
        <v>249</v>
      </c>
      <c r="B207" s="133">
        <v>8</v>
      </c>
      <c r="C207" s="133">
        <v>1</v>
      </c>
      <c r="D207" s="134" t="s">
        <v>248</v>
      </c>
      <c r="E207" s="135" t="s">
        <v>80</v>
      </c>
      <c r="F207" s="136">
        <f>F208</f>
        <v>1623.6</v>
      </c>
      <c r="G207" s="136">
        <f>G208</f>
        <v>1585.8</v>
      </c>
    </row>
    <row r="208" spans="1:7" x14ac:dyDescent="0.2">
      <c r="A208" s="139" t="s">
        <v>119</v>
      </c>
      <c r="B208" s="133">
        <v>8</v>
      </c>
      <c r="C208" s="133">
        <v>1</v>
      </c>
      <c r="D208" s="134" t="s">
        <v>250</v>
      </c>
      <c r="E208" s="135"/>
      <c r="F208" s="136">
        <f>F209+F214+F217</f>
        <v>1623.6</v>
      </c>
      <c r="G208" s="136">
        <f>G209+G214+G217</f>
        <v>1585.8</v>
      </c>
    </row>
    <row r="209" spans="1:7" ht="22.5" x14ac:dyDescent="0.2">
      <c r="A209" s="139" t="s">
        <v>252</v>
      </c>
      <c r="B209" s="133">
        <v>8</v>
      </c>
      <c r="C209" s="133">
        <v>1</v>
      </c>
      <c r="D209" s="134" t="s">
        <v>251</v>
      </c>
      <c r="E209" s="135" t="s">
        <v>80</v>
      </c>
      <c r="F209" s="136">
        <f>F210+F212</f>
        <v>1623.6</v>
      </c>
      <c r="G209" s="136">
        <f>G210+G212</f>
        <v>1585.8</v>
      </c>
    </row>
    <row r="210" spans="1:7" ht="45" x14ac:dyDescent="0.2">
      <c r="A210" s="131" t="s">
        <v>84</v>
      </c>
      <c r="B210" s="133">
        <v>8</v>
      </c>
      <c r="C210" s="133">
        <v>1</v>
      </c>
      <c r="D210" s="134" t="s">
        <v>251</v>
      </c>
      <c r="E210" s="135" t="s">
        <v>85</v>
      </c>
      <c r="F210" s="140">
        <f>F211</f>
        <v>1328</v>
      </c>
      <c r="G210" s="140">
        <f>G211</f>
        <v>1288</v>
      </c>
    </row>
    <row r="211" spans="1:7" x14ac:dyDescent="0.2">
      <c r="A211" s="131" t="s">
        <v>86</v>
      </c>
      <c r="B211" s="133">
        <v>8</v>
      </c>
      <c r="C211" s="133">
        <v>1</v>
      </c>
      <c r="D211" s="134" t="s">
        <v>251</v>
      </c>
      <c r="E211" s="135" t="s">
        <v>87</v>
      </c>
      <c r="F211" s="140">
        <v>1328</v>
      </c>
      <c r="G211" s="140">
        <v>1288</v>
      </c>
    </row>
    <row r="212" spans="1:7" ht="22.5" x14ac:dyDescent="0.2">
      <c r="A212" s="131" t="s">
        <v>147</v>
      </c>
      <c r="B212" s="133">
        <v>8</v>
      </c>
      <c r="C212" s="133">
        <v>1</v>
      </c>
      <c r="D212" s="134" t="s">
        <v>251</v>
      </c>
      <c r="E212" s="135" t="s">
        <v>81</v>
      </c>
      <c r="F212" s="136">
        <f>F213</f>
        <v>295.60000000000002</v>
      </c>
      <c r="G212" s="136">
        <f>G213</f>
        <v>297.8</v>
      </c>
    </row>
    <row r="213" spans="1:7" ht="22.5" x14ac:dyDescent="0.2">
      <c r="A213" s="131" t="s">
        <v>82</v>
      </c>
      <c r="B213" s="133">
        <v>8</v>
      </c>
      <c r="C213" s="133">
        <v>1</v>
      </c>
      <c r="D213" s="134" t="s">
        <v>251</v>
      </c>
      <c r="E213" s="135" t="s">
        <v>83</v>
      </c>
      <c r="F213" s="136">
        <v>295.60000000000002</v>
      </c>
      <c r="G213" s="136">
        <v>297.8</v>
      </c>
    </row>
    <row r="214" spans="1:7" ht="22.5" x14ac:dyDescent="0.2">
      <c r="A214" s="131" t="s">
        <v>311</v>
      </c>
      <c r="B214" s="133">
        <v>8</v>
      </c>
      <c r="C214" s="133">
        <v>1</v>
      </c>
      <c r="D214" s="168" t="s">
        <v>312</v>
      </c>
      <c r="E214" s="135"/>
      <c r="F214" s="140">
        <f>F215</f>
        <v>0</v>
      </c>
      <c r="G214" s="140">
        <f>G215</f>
        <v>0</v>
      </c>
    </row>
    <row r="215" spans="1:7" ht="22.5" x14ac:dyDescent="0.2">
      <c r="A215" s="131" t="s">
        <v>147</v>
      </c>
      <c r="B215" s="133">
        <v>8</v>
      </c>
      <c r="C215" s="133">
        <v>1</v>
      </c>
      <c r="D215" s="168" t="s">
        <v>312</v>
      </c>
      <c r="E215" s="135">
        <v>200</v>
      </c>
      <c r="F215" s="140">
        <f>F216</f>
        <v>0</v>
      </c>
      <c r="G215" s="140">
        <f>G216</f>
        <v>0</v>
      </c>
    </row>
    <row r="216" spans="1:7" ht="22.5" x14ac:dyDescent="0.2">
      <c r="A216" s="131" t="s">
        <v>82</v>
      </c>
      <c r="B216" s="133">
        <v>8</v>
      </c>
      <c r="C216" s="133">
        <v>1</v>
      </c>
      <c r="D216" s="168" t="s">
        <v>312</v>
      </c>
      <c r="E216" s="135">
        <v>240</v>
      </c>
      <c r="F216" s="140">
        <v>0</v>
      </c>
      <c r="G216" s="140">
        <v>0</v>
      </c>
    </row>
    <row r="217" spans="1:7" ht="33.75" x14ac:dyDescent="0.2">
      <c r="A217" s="131" t="s">
        <v>313</v>
      </c>
      <c r="B217" s="133">
        <v>8</v>
      </c>
      <c r="C217" s="133">
        <v>1</v>
      </c>
      <c r="D217" s="168" t="s">
        <v>314</v>
      </c>
      <c r="E217" s="135"/>
      <c r="F217" s="136">
        <f>F218</f>
        <v>0</v>
      </c>
      <c r="G217" s="136">
        <f>G218</f>
        <v>0</v>
      </c>
    </row>
    <row r="218" spans="1:7" ht="22.5" x14ac:dyDescent="0.2">
      <c r="A218" s="131" t="s">
        <v>147</v>
      </c>
      <c r="B218" s="133">
        <v>8</v>
      </c>
      <c r="C218" s="133">
        <v>1</v>
      </c>
      <c r="D218" s="168" t="s">
        <v>314</v>
      </c>
      <c r="E218" s="135">
        <v>200</v>
      </c>
      <c r="F218" s="140">
        <f>F219</f>
        <v>0</v>
      </c>
      <c r="G218" s="140">
        <f>G219</f>
        <v>0</v>
      </c>
    </row>
    <row r="219" spans="1:7" ht="22.5" x14ac:dyDescent="0.2">
      <c r="A219" s="131" t="s">
        <v>82</v>
      </c>
      <c r="B219" s="133">
        <v>8</v>
      </c>
      <c r="C219" s="133">
        <v>1</v>
      </c>
      <c r="D219" s="168" t="s">
        <v>314</v>
      </c>
      <c r="E219" s="135">
        <v>240</v>
      </c>
      <c r="F219" s="140">
        <v>0</v>
      </c>
      <c r="G219" s="140">
        <v>0</v>
      </c>
    </row>
    <row r="220" spans="1:7" x14ac:dyDescent="0.2">
      <c r="A220" s="139" t="s">
        <v>120</v>
      </c>
      <c r="B220" s="133">
        <v>8</v>
      </c>
      <c r="C220" s="133">
        <v>1</v>
      </c>
      <c r="D220" s="134" t="s">
        <v>254</v>
      </c>
      <c r="E220" s="135" t="s">
        <v>80</v>
      </c>
      <c r="F220" s="140">
        <f t="shared" ref="F220:G223" si="25">F221</f>
        <v>50</v>
      </c>
      <c r="G220" s="140">
        <f t="shared" si="25"/>
        <v>50</v>
      </c>
    </row>
    <row r="221" spans="1:7" ht="22.5" x14ac:dyDescent="0.2">
      <c r="A221" s="139" t="s">
        <v>255</v>
      </c>
      <c r="B221" s="133">
        <v>8</v>
      </c>
      <c r="C221" s="133">
        <v>1</v>
      </c>
      <c r="D221" s="134" t="s">
        <v>256</v>
      </c>
      <c r="E221" s="135" t="s">
        <v>80</v>
      </c>
      <c r="F221" s="140">
        <f t="shared" si="25"/>
        <v>50</v>
      </c>
      <c r="G221" s="140">
        <f t="shared" si="25"/>
        <v>50</v>
      </c>
    </row>
    <row r="222" spans="1:7" ht="22.5" x14ac:dyDescent="0.2">
      <c r="A222" s="131" t="s">
        <v>252</v>
      </c>
      <c r="B222" s="133">
        <v>8</v>
      </c>
      <c r="C222" s="133">
        <v>1</v>
      </c>
      <c r="D222" s="149" t="s">
        <v>253</v>
      </c>
      <c r="E222" s="135"/>
      <c r="F222" s="140">
        <f t="shared" si="25"/>
        <v>50</v>
      </c>
      <c r="G222" s="140">
        <f t="shared" si="25"/>
        <v>50</v>
      </c>
    </row>
    <row r="223" spans="1:7" ht="22.5" x14ac:dyDescent="0.2">
      <c r="A223" s="131" t="s">
        <v>147</v>
      </c>
      <c r="B223" s="133">
        <v>8</v>
      </c>
      <c r="C223" s="133">
        <v>1</v>
      </c>
      <c r="D223" s="149" t="s">
        <v>253</v>
      </c>
      <c r="E223" s="135">
        <v>200</v>
      </c>
      <c r="F223" s="140">
        <f t="shared" si="25"/>
        <v>50</v>
      </c>
      <c r="G223" s="140">
        <f t="shared" si="25"/>
        <v>50</v>
      </c>
    </row>
    <row r="224" spans="1:7" ht="22.5" x14ac:dyDescent="0.2">
      <c r="A224" s="131" t="s">
        <v>82</v>
      </c>
      <c r="B224" s="133">
        <v>8</v>
      </c>
      <c r="C224" s="133">
        <v>1</v>
      </c>
      <c r="D224" s="149" t="s">
        <v>253</v>
      </c>
      <c r="E224" s="135">
        <v>240</v>
      </c>
      <c r="F224" s="140">
        <v>50</v>
      </c>
      <c r="G224" s="140">
        <v>50</v>
      </c>
    </row>
    <row r="225" spans="1:7" x14ac:dyDescent="0.2">
      <c r="A225" s="80" t="s">
        <v>70</v>
      </c>
      <c r="B225" s="82">
        <v>11</v>
      </c>
      <c r="C225" s="82">
        <v>0</v>
      </c>
      <c r="D225" s="83" t="s">
        <v>80</v>
      </c>
      <c r="E225" s="84" t="s">
        <v>80</v>
      </c>
      <c r="F225" s="85">
        <f t="shared" ref="F225:G229" si="26">F226</f>
        <v>7349</v>
      </c>
      <c r="G225" s="85">
        <f t="shared" si="26"/>
        <v>7315.5</v>
      </c>
    </row>
    <row r="226" spans="1:7" x14ac:dyDescent="0.2">
      <c r="A226" s="75" t="s">
        <v>40</v>
      </c>
      <c r="B226" s="86">
        <v>11</v>
      </c>
      <c r="C226" s="86">
        <v>1</v>
      </c>
      <c r="D226" s="63" t="s">
        <v>80</v>
      </c>
      <c r="E226" s="87" t="s">
        <v>80</v>
      </c>
      <c r="F226" s="62">
        <f t="shared" si="26"/>
        <v>7349</v>
      </c>
      <c r="G226" s="62">
        <f t="shared" si="26"/>
        <v>7315.5</v>
      </c>
    </row>
    <row r="227" spans="1:7" ht="33.75" x14ac:dyDescent="0.2">
      <c r="A227" s="139" t="s">
        <v>444</v>
      </c>
      <c r="B227" s="133">
        <v>11</v>
      </c>
      <c r="C227" s="133">
        <v>1</v>
      </c>
      <c r="D227" s="134" t="s">
        <v>247</v>
      </c>
      <c r="E227" s="135" t="s">
        <v>80</v>
      </c>
      <c r="F227" s="136">
        <f t="shared" si="26"/>
        <v>7349</v>
      </c>
      <c r="G227" s="136">
        <f t="shared" si="26"/>
        <v>7315.5</v>
      </c>
    </row>
    <row r="228" spans="1:7" x14ac:dyDescent="0.2">
      <c r="A228" s="139" t="s">
        <v>257</v>
      </c>
      <c r="B228" s="133">
        <v>11</v>
      </c>
      <c r="C228" s="133">
        <v>1</v>
      </c>
      <c r="D228" s="134" t="s">
        <v>258</v>
      </c>
      <c r="E228" s="135" t="s">
        <v>80</v>
      </c>
      <c r="F228" s="136">
        <f t="shared" si="26"/>
        <v>7349</v>
      </c>
      <c r="G228" s="136">
        <f t="shared" si="26"/>
        <v>7315.5</v>
      </c>
    </row>
    <row r="229" spans="1:7" ht="22.5" x14ac:dyDescent="0.2">
      <c r="A229" s="139" t="s">
        <v>328</v>
      </c>
      <c r="B229" s="133">
        <v>11</v>
      </c>
      <c r="C229" s="133">
        <v>1</v>
      </c>
      <c r="D229" s="134" t="s">
        <v>259</v>
      </c>
      <c r="E229" s="135"/>
      <c r="F229" s="136">
        <f t="shared" si="26"/>
        <v>7349</v>
      </c>
      <c r="G229" s="136">
        <f t="shared" si="26"/>
        <v>7315.5</v>
      </c>
    </row>
    <row r="230" spans="1:7" ht="22.5" x14ac:dyDescent="0.2">
      <c r="A230" s="139" t="s">
        <v>252</v>
      </c>
      <c r="B230" s="133">
        <v>11</v>
      </c>
      <c r="C230" s="133">
        <v>1</v>
      </c>
      <c r="D230" s="134" t="s">
        <v>260</v>
      </c>
      <c r="E230" s="135" t="s">
        <v>80</v>
      </c>
      <c r="F230" s="136">
        <f>F231+F233+F235</f>
        <v>7349</v>
      </c>
      <c r="G230" s="136">
        <f>G231+G233+G235</f>
        <v>7315.5</v>
      </c>
    </row>
    <row r="231" spans="1:7" ht="45" x14ac:dyDescent="0.2">
      <c r="A231" s="131" t="s">
        <v>84</v>
      </c>
      <c r="B231" s="133">
        <v>11</v>
      </c>
      <c r="C231" s="133">
        <v>1</v>
      </c>
      <c r="D231" s="134" t="s">
        <v>260</v>
      </c>
      <c r="E231" s="135" t="s">
        <v>85</v>
      </c>
      <c r="F231" s="136">
        <f>F232</f>
        <v>6239</v>
      </c>
      <c r="G231" s="136">
        <f>G232</f>
        <v>6239</v>
      </c>
    </row>
    <row r="232" spans="1:7" x14ac:dyDescent="0.2">
      <c r="A232" s="131" t="s">
        <v>86</v>
      </c>
      <c r="B232" s="133">
        <v>11</v>
      </c>
      <c r="C232" s="133">
        <v>1</v>
      </c>
      <c r="D232" s="134" t="s">
        <v>260</v>
      </c>
      <c r="E232" s="135" t="s">
        <v>87</v>
      </c>
      <c r="F232" s="140">
        <v>6239</v>
      </c>
      <c r="G232" s="140">
        <v>6239</v>
      </c>
    </row>
    <row r="233" spans="1:7" ht="22.5" x14ac:dyDescent="0.2">
      <c r="A233" s="131" t="s">
        <v>147</v>
      </c>
      <c r="B233" s="133">
        <v>11</v>
      </c>
      <c r="C233" s="133">
        <v>1</v>
      </c>
      <c r="D233" s="134" t="s">
        <v>260</v>
      </c>
      <c r="E233" s="135" t="s">
        <v>81</v>
      </c>
      <c r="F233" s="140">
        <f>F234</f>
        <v>1107</v>
      </c>
      <c r="G233" s="140">
        <f>G234</f>
        <v>1074</v>
      </c>
    </row>
    <row r="234" spans="1:7" ht="22.5" x14ac:dyDescent="0.2">
      <c r="A234" s="131" t="s">
        <v>82</v>
      </c>
      <c r="B234" s="133">
        <v>11</v>
      </c>
      <c r="C234" s="133">
        <v>1</v>
      </c>
      <c r="D234" s="134" t="s">
        <v>260</v>
      </c>
      <c r="E234" s="135" t="s">
        <v>83</v>
      </c>
      <c r="F234" s="140">
        <v>1107</v>
      </c>
      <c r="G234" s="140">
        <v>1074</v>
      </c>
    </row>
    <row r="235" spans="1:7" x14ac:dyDescent="0.2">
      <c r="A235" s="131" t="s">
        <v>90</v>
      </c>
      <c r="B235" s="133">
        <v>11</v>
      </c>
      <c r="C235" s="133">
        <v>1</v>
      </c>
      <c r="D235" s="134" t="s">
        <v>260</v>
      </c>
      <c r="E235" s="135" t="s">
        <v>91</v>
      </c>
      <c r="F235" s="140">
        <f>F236</f>
        <v>3</v>
      </c>
      <c r="G235" s="140">
        <f>G236</f>
        <v>2.5</v>
      </c>
    </row>
    <row r="236" spans="1:7" x14ac:dyDescent="0.2">
      <c r="A236" s="131" t="s">
        <v>92</v>
      </c>
      <c r="B236" s="133">
        <v>11</v>
      </c>
      <c r="C236" s="133">
        <v>1</v>
      </c>
      <c r="D236" s="134" t="s">
        <v>260</v>
      </c>
      <c r="E236" s="135" t="s">
        <v>93</v>
      </c>
      <c r="F236" s="140">
        <v>3</v>
      </c>
      <c r="G236" s="140">
        <v>2.5</v>
      </c>
    </row>
    <row r="237" spans="1:7" x14ac:dyDescent="0.2">
      <c r="A237" s="167" t="s">
        <v>131</v>
      </c>
      <c r="B237" s="169"/>
      <c r="C237" s="169"/>
      <c r="D237" s="170"/>
      <c r="E237" s="169"/>
      <c r="F237" s="157">
        <f>F225+F204+F197+F151+F117+F87+F78+F7</f>
        <v>31790.2</v>
      </c>
      <c r="G237" s="157">
        <f>G225+G204+G197+G151+G117+G87+G78+G7</f>
        <v>32212.799999999999</v>
      </c>
    </row>
    <row r="239" spans="1:7" x14ac:dyDescent="0.2">
      <c r="E239" s="244"/>
      <c r="F239" s="245"/>
      <c r="G239" s="246"/>
    </row>
    <row r="240" spans="1:7" x14ac:dyDescent="0.2">
      <c r="E240" s="244"/>
      <c r="F240" s="205"/>
      <c r="G240" s="246"/>
    </row>
    <row r="241" spans="5:7" x14ac:dyDescent="0.2">
      <c r="E241" s="244"/>
      <c r="F241" s="206"/>
      <c r="G241" s="246"/>
    </row>
    <row r="242" spans="5:7" x14ac:dyDescent="0.2">
      <c r="E242" s="244"/>
      <c r="F242" s="205"/>
      <c r="G242" s="246"/>
    </row>
    <row r="243" spans="5:7" x14ac:dyDescent="0.2">
      <c r="E243" s="244"/>
      <c r="F243" s="205"/>
      <c r="G243" s="246"/>
    </row>
  </sheetData>
  <autoFilter ref="A6:F237"/>
  <mergeCells count="8">
    <mergeCell ref="F1:G1"/>
    <mergeCell ref="F5:G5"/>
    <mergeCell ref="A5:A6"/>
    <mergeCell ref="B5:B6"/>
    <mergeCell ref="C5:C6"/>
    <mergeCell ref="D5:D6"/>
    <mergeCell ref="E5:E6"/>
    <mergeCell ref="A2:G2"/>
  </mergeCells>
  <pageMargins left="0" right="0" top="0" bottom="0" header="0" footer="0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zoomScaleNormal="100" workbookViewId="0">
      <selection activeCell="C1" sqref="C1:D1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6.28515625" style="12" customWidth="1"/>
    <col min="5" max="16384" width="9.140625" style="14"/>
  </cols>
  <sheetData>
    <row r="1" spans="1:4" ht="51" customHeight="1" x14ac:dyDescent="0.2">
      <c r="C1" s="297" t="s">
        <v>452</v>
      </c>
      <c r="D1" s="297"/>
    </row>
    <row r="2" spans="1:4" ht="30" customHeight="1" x14ac:dyDescent="0.2">
      <c r="A2" s="268" t="s">
        <v>410</v>
      </c>
      <c r="B2" s="268"/>
      <c r="C2" s="268"/>
      <c r="D2" s="268"/>
    </row>
    <row r="3" spans="1:4" x14ac:dyDescent="0.2">
      <c r="A3" s="268"/>
      <c r="B3" s="268"/>
      <c r="C3" s="268"/>
      <c r="D3" s="268"/>
    </row>
    <row r="4" spans="1:4" x14ac:dyDescent="0.2">
      <c r="D4" s="12" t="s">
        <v>315</v>
      </c>
    </row>
    <row r="5" spans="1:4" ht="27.75" customHeight="1" x14ac:dyDescent="0.2">
      <c r="A5" s="172" t="s">
        <v>21</v>
      </c>
      <c r="B5" s="172" t="s">
        <v>24</v>
      </c>
      <c r="C5" s="172" t="s">
        <v>25</v>
      </c>
      <c r="D5" s="174" t="s">
        <v>405</v>
      </c>
    </row>
    <row r="6" spans="1:4" ht="18" customHeight="1" x14ac:dyDescent="0.2">
      <c r="A6" s="208" t="s">
        <v>97</v>
      </c>
      <c r="B6" s="193" t="s">
        <v>210</v>
      </c>
      <c r="C6" s="198"/>
      <c r="D6" s="209">
        <f>D7+D16</f>
        <v>316.2</v>
      </c>
    </row>
    <row r="7" spans="1:4" ht="24" customHeight="1" x14ac:dyDescent="0.2">
      <c r="A7" s="139" t="s">
        <v>134</v>
      </c>
      <c r="B7" s="134" t="s">
        <v>149</v>
      </c>
      <c r="C7" s="135" t="s">
        <v>80</v>
      </c>
      <c r="D7" s="173">
        <f>D8+D11</f>
        <v>296.89999999999998</v>
      </c>
    </row>
    <row r="8" spans="1:4" ht="18" customHeight="1" x14ac:dyDescent="0.2">
      <c r="A8" s="139" t="s">
        <v>209</v>
      </c>
      <c r="B8" s="134" t="s">
        <v>218</v>
      </c>
      <c r="C8" s="135"/>
      <c r="D8" s="114">
        <f>D9</f>
        <v>50</v>
      </c>
    </row>
    <row r="9" spans="1:4" ht="18" customHeight="1" x14ac:dyDescent="0.2">
      <c r="A9" s="131" t="s">
        <v>90</v>
      </c>
      <c r="B9" s="134" t="s">
        <v>218</v>
      </c>
      <c r="C9" s="135" t="s">
        <v>91</v>
      </c>
      <c r="D9" s="114">
        <f>D10</f>
        <v>50</v>
      </c>
    </row>
    <row r="10" spans="1:4" ht="18" customHeight="1" x14ac:dyDescent="0.2">
      <c r="A10" s="131" t="s">
        <v>74</v>
      </c>
      <c r="B10" s="134" t="s">
        <v>218</v>
      </c>
      <c r="C10" s="135" t="s">
        <v>68</v>
      </c>
      <c r="D10" s="114">
        <f>'расходы по структуре 2022 '!G41</f>
        <v>50</v>
      </c>
    </row>
    <row r="11" spans="1:4" ht="24.75" customHeight="1" x14ac:dyDescent="0.2">
      <c r="A11" s="139" t="s">
        <v>117</v>
      </c>
      <c r="B11" s="134" t="s">
        <v>276</v>
      </c>
      <c r="C11" s="135" t="s">
        <v>80</v>
      </c>
      <c r="D11" s="136">
        <f>D12+D14</f>
        <v>246.89999999999998</v>
      </c>
    </row>
    <row r="12" spans="1:4" ht="48" customHeight="1" x14ac:dyDescent="0.2">
      <c r="A12" s="131" t="s">
        <v>84</v>
      </c>
      <c r="B12" s="134">
        <v>5000151180</v>
      </c>
      <c r="C12" s="135" t="s">
        <v>85</v>
      </c>
      <c r="D12" s="136">
        <f t="shared" ref="D12" si="0">D13</f>
        <v>246.89999999999998</v>
      </c>
    </row>
    <row r="13" spans="1:4" ht="19.5" customHeight="1" x14ac:dyDescent="0.2">
      <c r="A13" s="131" t="s">
        <v>88</v>
      </c>
      <c r="B13" s="134">
        <v>5000151180</v>
      </c>
      <c r="C13" s="135" t="s">
        <v>89</v>
      </c>
      <c r="D13" s="136">
        <f>'расходы по структуре 2022 '!G102</f>
        <v>246.89999999999998</v>
      </c>
    </row>
    <row r="14" spans="1:4" ht="27" customHeight="1" x14ac:dyDescent="0.2">
      <c r="A14" s="131" t="s">
        <v>147</v>
      </c>
      <c r="B14" s="134">
        <v>5000151180</v>
      </c>
      <c r="C14" s="135">
        <v>200</v>
      </c>
      <c r="D14" s="136">
        <f>D15</f>
        <v>0</v>
      </c>
    </row>
    <row r="15" spans="1:4" ht="26.25" customHeight="1" x14ac:dyDescent="0.2">
      <c r="A15" s="131" t="s">
        <v>82</v>
      </c>
      <c r="B15" s="134">
        <v>5000151180</v>
      </c>
      <c r="C15" s="135">
        <v>240</v>
      </c>
      <c r="D15" s="136">
        <f>'расходы по структуре 2022 '!G106</f>
        <v>0</v>
      </c>
    </row>
    <row r="16" spans="1:4" ht="26.25" customHeight="1" x14ac:dyDescent="0.2">
      <c r="A16" s="139" t="s">
        <v>277</v>
      </c>
      <c r="B16" s="134" t="s">
        <v>215</v>
      </c>
      <c r="C16" s="135"/>
      <c r="D16" s="136">
        <f>D17</f>
        <v>19.3</v>
      </c>
    </row>
    <row r="17" spans="1:4" ht="52.5" customHeight="1" x14ac:dyDescent="0.2">
      <c r="A17" s="131" t="s">
        <v>122</v>
      </c>
      <c r="B17" s="134" t="s">
        <v>216</v>
      </c>
      <c r="C17" s="135"/>
      <c r="D17" s="136">
        <f t="shared" ref="D17:D18" si="1">D18</f>
        <v>19.3</v>
      </c>
    </row>
    <row r="18" spans="1:4" ht="12" customHeight="1" x14ac:dyDescent="0.2">
      <c r="A18" s="131" t="s">
        <v>96</v>
      </c>
      <c r="B18" s="134" t="s">
        <v>216</v>
      </c>
      <c r="C18" s="135">
        <v>500</v>
      </c>
      <c r="D18" s="136">
        <f t="shared" si="1"/>
        <v>19.3</v>
      </c>
    </row>
    <row r="19" spans="1:4" ht="15.75" customHeight="1" x14ac:dyDescent="0.2">
      <c r="A19" s="131" t="s">
        <v>79</v>
      </c>
      <c r="B19" s="134" t="s">
        <v>216</v>
      </c>
      <c r="C19" s="135">
        <v>540</v>
      </c>
      <c r="D19" s="136">
        <f>'расходы по структуре 2022 '!G30</f>
        <v>19.3</v>
      </c>
    </row>
    <row r="20" spans="1:4" ht="35.25" customHeight="1" x14ac:dyDescent="0.2">
      <c r="A20" s="195" t="s">
        <v>437</v>
      </c>
      <c r="B20" s="200">
        <v>7500000000</v>
      </c>
      <c r="C20" s="194"/>
      <c r="D20" s="177">
        <f>D23+D27</f>
        <v>2</v>
      </c>
    </row>
    <row r="21" spans="1:4" ht="34.5" customHeight="1" x14ac:dyDescent="0.2">
      <c r="A21" s="131" t="s">
        <v>273</v>
      </c>
      <c r="B21" s="149">
        <v>7510000000</v>
      </c>
      <c r="C21" s="135"/>
      <c r="D21" s="136">
        <f>D22</f>
        <v>1</v>
      </c>
    </row>
    <row r="22" spans="1:4" ht="25.5" customHeight="1" x14ac:dyDescent="0.2">
      <c r="A22" s="131" t="s">
        <v>124</v>
      </c>
      <c r="B22" s="149">
        <v>7510100000</v>
      </c>
      <c r="C22" s="135"/>
      <c r="D22" s="136">
        <f>D27</f>
        <v>1</v>
      </c>
    </row>
    <row r="23" spans="1:4" ht="25.5" customHeight="1" x14ac:dyDescent="0.2">
      <c r="A23" s="131" t="s">
        <v>116</v>
      </c>
      <c r="B23" s="149">
        <v>7510199990</v>
      </c>
      <c r="C23" s="135"/>
      <c r="D23" s="136">
        <f>D24</f>
        <v>1</v>
      </c>
    </row>
    <row r="24" spans="1:4" ht="25.5" customHeight="1" x14ac:dyDescent="0.2">
      <c r="A24" s="131" t="s">
        <v>147</v>
      </c>
      <c r="B24" s="149">
        <v>7510199990</v>
      </c>
      <c r="C24" s="135">
        <v>200</v>
      </c>
      <c r="D24" s="136">
        <f>D25</f>
        <v>1</v>
      </c>
    </row>
    <row r="25" spans="1:4" ht="25.5" customHeight="1" x14ac:dyDescent="0.2">
      <c r="A25" s="131" t="s">
        <v>82</v>
      </c>
      <c r="B25" s="149">
        <v>7510199990</v>
      </c>
      <c r="C25" s="135">
        <v>240</v>
      </c>
      <c r="D25" s="136">
        <f>'расходы по структуре 2022 '!G123</f>
        <v>1</v>
      </c>
    </row>
    <row r="26" spans="1:4" ht="18" customHeight="1" x14ac:dyDescent="0.2">
      <c r="A26" s="131" t="s">
        <v>274</v>
      </c>
      <c r="B26" s="149">
        <v>7520000000</v>
      </c>
      <c r="C26" s="135"/>
      <c r="D26" s="136">
        <f>D28</f>
        <v>1</v>
      </c>
    </row>
    <row r="27" spans="1:4" ht="25.5" customHeight="1" x14ac:dyDescent="0.2">
      <c r="A27" s="131" t="s">
        <v>116</v>
      </c>
      <c r="B27" s="149">
        <v>7520199990</v>
      </c>
      <c r="C27" s="135"/>
      <c r="D27" s="136">
        <f>D29</f>
        <v>1</v>
      </c>
    </row>
    <row r="28" spans="1:4" ht="25.5" customHeight="1" x14ac:dyDescent="0.2">
      <c r="A28" s="131" t="s">
        <v>275</v>
      </c>
      <c r="B28" s="149">
        <v>7520100000</v>
      </c>
      <c r="C28" s="135"/>
      <c r="D28" s="136">
        <f>D29</f>
        <v>1</v>
      </c>
    </row>
    <row r="29" spans="1:4" ht="25.5" customHeight="1" x14ac:dyDescent="0.2">
      <c r="A29" s="131" t="s">
        <v>147</v>
      </c>
      <c r="B29" s="149">
        <v>7520199990</v>
      </c>
      <c r="C29" s="135">
        <v>200</v>
      </c>
      <c r="D29" s="136">
        <f t="shared" ref="D29" si="2">D30</f>
        <v>1</v>
      </c>
    </row>
    <row r="30" spans="1:4" ht="25.5" customHeight="1" x14ac:dyDescent="0.2">
      <c r="A30" s="131" t="s">
        <v>82</v>
      </c>
      <c r="B30" s="149">
        <v>7520199990</v>
      </c>
      <c r="C30" s="135">
        <v>240</v>
      </c>
      <c r="D30" s="136">
        <f>'расходы по структуре 2022 '!G129</f>
        <v>1</v>
      </c>
    </row>
    <row r="31" spans="1:4" ht="30" customHeight="1" x14ac:dyDescent="0.2">
      <c r="A31" s="192" t="s">
        <v>439</v>
      </c>
      <c r="B31" s="193" t="s">
        <v>302</v>
      </c>
      <c r="C31" s="194"/>
      <c r="D31" s="177">
        <f>D32</f>
        <v>0</v>
      </c>
    </row>
    <row r="32" spans="1:4" ht="30" customHeight="1" x14ac:dyDescent="0.2">
      <c r="A32" s="138" t="s">
        <v>303</v>
      </c>
      <c r="B32" s="134" t="s">
        <v>343</v>
      </c>
      <c r="C32" s="135"/>
      <c r="D32" s="136">
        <f>D33</f>
        <v>0</v>
      </c>
    </row>
    <row r="33" spans="1:5" ht="36.75" customHeight="1" x14ac:dyDescent="0.2">
      <c r="A33" s="138" t="s">
        <v>341</v>
      </c>
      <c r="B33" s="134" t="s">
        <v>304</v>
      </c>
      <c r="C33" s="135"/>
      <c r="D33" s="136">
        <f>D35</f>
        <v>0</v>
      </c>
    </row>
    <row r="34" spans="1:5" ht="24" customHeight="1" x14ac:dyDescent="0.2">
      <c r="A34" s="131" t="s">
        <v>147</v>
      </c>
      <c r="B34" s="134" t="s">
        <v>304</v>
      </c>
      <c r="C34" s="135">
        <v>200</v>
      </c>
      <c r="D34" s="136">
        <f>D35</f>
        <v>0</v>
      </c>
    </row>
    <row r="35" spans="1:5" ht="24" customHeight="1" x14ac:dyDescent="0.2">
      <c r="A35" s="131" t="s">
        <v>82</v>
      </c>
      <c r="B35" s="134" t="s">
        <v>304</v>
      </c>
      <c r="C35" s="135">
        <v>240</v>
      </c>
      <c r="D35" s="136">
        <v>0</v>
      </c>
    </row>
    <row r="36" spans="1:5" ht="30" customHeight="1" x14ac:dyDescent="0.2">
      <c r="A36" s="197" t="s">
        <v>442</v>
      </c>
      <c r="B36" s="193" t="s">
        <v>211</v>
      </c>
      <c r="C36" s="198"/>
      <c r="D36" s="199">
        <f>D37+D61+D56</f>
        <v>16964.900000000001</v>
      </c>
      <c r="E36" s="14" t="s">
        <v>424</v>
      </c>
    </row>
    <row r="37" spans="1:5" ht="34.5" customHeight="1" x14ac:dyDescent="0.2">
      <c r="A37" s="139" t="s">
        <v>133</v>
      </c>
      <c r="B37" s="134" t="s">
        <v>235</v>
      </c>
      <c r="C37" s="135" t="s">
        <v>80</v>
      </c>
      <c r="D37" s="136">
        <f>D38+D45+D48+D53+D51</f>
        <v>16554.7</v>
      </c>
    </row>
    <row r="38" spans="1:5" ht="24.75" customHeight="1" x14ac:dyDescent="0.2">
      <c r="A38" s="166" t="s">
        <v>252</v>
      </c>
      <c r="B38" s="134" t="s">
        <v>219</v>
      </c>
      <c r="C38" s="135"/>
      <c r="D38" s="136">
        <f>D39+D41+D43</f>
        <v>2666.3</v>
      </c>
    </row>
    <row r="39" spans="1:5" ht="48.75" customHeight="1" x14ac:dyDescent="0.2">
      <c r="A39" s="131" t="s">
        <v>84</v>
      </c>
      <c r="B39" s="134" t="s">
        <v>219</v>
      </c>
      <c r="C39" s="135" t="s">
        <v>85</v>
      </c>
      <c r="D39" s="136">
        <f>D40</f>
        <v>1866.6</v>
      </c>
    </row>
    <row r="40" spans="1:5" ht="15.75" customHeight="1" x14ac:dyDescent="0.2">
      <c r="A40" s="131" t="s">
        <v>86</v>
      </c>
      <c r="B40" s="134" t="s">
        <v>219</v>
      </c>
      <c r="C40" s="135" t="s">
        <v>87</v>
      </c>
      <c r="D40" s="136">
        <f>'расходы по структуре 2022 '!G47</f>
        <v>1866.6</v>
      </c>
    </row>
    <row r="41" spans="1:5" ht="23.25" customHeight="1" x14ac:dyDescent="0.2">
      <c r="A41" s="131" t="s">
        <v>147</v>
      </c>
      <c r="B41" s="134" t="s">
        <v>219</v>
      </c>
      <c r="C41" s="135" t="s">
        <v>81</v>
      </c>
      <c r="D41" s="136">
        <f>D42</f>
        <v>797.2</v>
      </c>
    </row>
    <row r="42" spans="1:5" ht="23.25" customHeight="1" x14ac:dyDescent="0.2">
      <c r="A42" s="131" t="s">
        <v>82</v>
      </c>
      <c r="B42" s="134" t="s">
        <v>219</v>
      </c>
      <c r="C42" s="135" t="s">
        <v>83</v>
      </c>
      <c r="D42" s="136">
        <f>'расходы по структуре 2022 '!G53</f>
        <v>797.2</v>
      </c>
    </row>
    <row r="43" spans="1:5" ht="13.5" customHeight="1" x14ac:dyDescent="0.2">
      <c r="A43" s="131" t="s">
        <v>90</v>
      </c>
      <c r="B43" s="134" t="s">
        <v>219</v>
      </c>
      <c r="C43" s="135" t="s">
        <v>91</v>
      </c>
      <c r="D43" s="136">
        <f>D44</f>
        <v>2.5</v>
      </c>
    </row>
    <row r="44" spans="1:5" ht="13.5" customHeight="1" x14ac:dyDescent="0.2">
      <c r="A44" s="131" t="s">
        <v>92</v>
      </c>
      <c r="B44" s="134" t="s">
        <v>219</v>
      </c>
      <c r="C44" s="135" t="s">
        <v>93</v>
      </c>
      <c r="D44" s="136">
        <f>'расходы по структуре 2022 '!G56</f>
        <v>2.5</v>
      </c>
    </row>
    <row r="45" spans="1:5" ht="13.5" customHeight="1" x14ac:dyDescent="0.2">
      <c r="A45" s="139" t="s">
        <v>113</v>
      </c>
      <c r="B45" s="134" t="s">
        <v>212</v>
      </c>
      <c r="C45" s="135" t="s">
        <v>80</v>
      </c>
      <c r="D45" s="136">
        <f t="shared" ref="D45:D46" si="3">D46</f>
        <v>2216.9</v>
      </c>
    </row>
    <row r="46" spans="1:5" ht="44.25" customHeight="1" x14ac:dyDescent="0.2">
      <c r="A46" s="131" t="s">
        <v>84</v>
      </c>
      <c r="B46" s="134" t="s">
        <v>212</v>
      </c>
      <c r="C46" s="135" t="s">
        <v>85</v>
      </c>
      <c r="D46" s="136">
        <f t="shared" si="3"/>
        <v>2216.9</v>
      </c>
    </row>
    <row r="47" spans="1:5" ht="20.25" customHeight="1" x14ac:dyDescent="0.2">
      <c r="A47" s="131" t="s">
        <v>88</v>
      </c>
      <c r="B47" s="134" t="s">
        <v>212</v>
      </c>
      <c r="C47" s="135" t="s">
        <v>89</v>
      </c>
      <c r="D47" s="136">
        <f>'расходы по структуре 2022 '!G12</f>
        <v>2216.9</v>
      </c>
    </row>
    <row r="48" spans="1:5" ht="20.25" customHeight="1" x14ac:dyDescent="0.2">
      <c r="A48" s="139" t="s">
        <v>71</v>
      </c>
      <c r="B48" s="134" t="s">
        <v>213</v>
      </c>
      <c r="C48" s="135" t="s">
        <v>80</v>
      </c>
      <c r="D48" s="136">
        <f>D49</f>
        <v>11617.7</v>
      </c>
    </row>
    <row r="49" spans="1:4" ht="47.25" customHeight="1" x14ac:dyDescent="0.2">
      <c r="A49" s="131" t="s">
        <v>84</v>
      </c>
      <c r="B49" s="134" t="s">
        <v>213</v>
      </c>
      <c r="C49" s="135" t="s">
        <v>85</v>
      </c>
      <c r="D49" s="136">
        <f t="shared" ref="D49" si="4">D50</f>
        <v>11617.7</v>
      </c>
    </row>
    <row r="50" spans="1:4" ht="26.25" customHeight="1" x14ac:dyDescent="0.2">
      <c r="A50" s="131" t="s">
        <v>88</v>
      </c>
      <c r="B50" s="134" t="s">
        <v>213</v>
      </c>
      <c r="C50" s="135" t="s">
        <v>89</v>
      </c>
      <c r="D50" s="136">
        <f>'расходы по структуре 2022 '!G21</f>
        <v>11617.7</v>
      </c>
    </row>
    <row r="51" spans="1:4" ht="18" customHeight="1" x14ac:dyDescent="0.2">
      <c r="A51" s="131" t="s">
        <v>115</v>
      </c>
      <c r="B51" s="134" t="s">
        <v>346</v>
      </c>
      <c r="C51" s="135"/>
      <c r="D51" s="136">
        <f>D52</f>
        <v>17.5</v>
      </c>
    </row>
    <row r="52" spans="1:4" ht="18" customHeight="1" x14ac:dyDescent="0.2">
      <c r="A52" s="131" t="s">
        <v>92</v>
      </c>
      <c r="B52" s="134" t="s">
        <v>346</v>
      </c>
      <c r="C52" s="135">
        <v>850</v>
      </c>
      <c r="D52" s="136">
        <f>'расходы по структуре 2022 '!G61</f>
        <v>17.5</v>
      </c>
    </row>
    <row r="53" spans="1:4" ht="39" customHeight="1" x14ac:dyDescent="0.2">
      <c r="A53" s="131" t="s">
        <v>198</v>
      </c>
      <c r="B53" s="134" t="s">
        <v>214</v>
      </c>
      <c r="C53" s="135"/>
      <c r="D53" s="136">
        <f t="shared" ref="D53:D54" si="5">D54</f>
        <v>36.299999999999997</v>
      </c>
    </row>
    <row r="54" spans="1:4" ht="18" customHeight="1" x14ac:dyDescent="0.2">
      <c r="A54" s="131" t="s">
        <v>96</v>
      </c>
      <c r="B54" s="134" t="s">
        <v>214</v>
      </c>
      <c r="C54" s="135">
        <v>500</v>
      </c>
      <c r="D54" s="136">
        <f t="shared" si="5"/>
        <v>36.299999999999997</v>
      </c>
    </row>
    <row r="55" spans="1:4" ht="12.75" customHeight="1" x14ac:dyDescent="0.2">
      <c r="A55" s="131" t="s">
        <v>79</v>
      </c>
      <c r="B55" s="134" t="s">
        <v>214</v>
      </c>
      <c r="C55" s="135">
        <v>540</v>
      </c>
      <c r="D55" s="136">
        <f>'расходы по структуре 2022 '!G35+'расходы по структуре 2022 '!G178</f>
        <v>36.299999999999997</v>
      </c>
    </row>
    <row r="56" spans="1:4" ht="25.5" customHeight="1" x14ac:dyDescent="0.2">
      <c r="A56" s="131" t="s">
        <v>305</v>
      </c>
      <c r="B56" s="134" t="s">
        <v>306</v>
      </c>
      <c r="C56" s="135"/>
      <c r="D56" s="140">
        <f>D57+D59</f>
        <v>20</v>
      </c>
    </row>
    <row r="57" spans="1:4" ht="17.25" customHeight="1" x14ac:dyDescent="0.2">
      <c r="A57" s="131" t="s">
        <v>115</v>
      </c>
      <c r="B57" s="134" t="s">
        <v>307</v>
      </c>
      <c r="C57" s="135">
        <v>200</v>
      </c>
      <c r="D57" s="140">
        <f>D58</f>
        <v>20</v>
      </c>
    </row>
    <row r="58" spans="1:4" ht="30.75" customHeight="1" x14ac:dyDescent="0.2">
      <c r="A58" s="131" t="s">
        <v>82</v>
      </c>
      <c r="B58" s="134" t="s">
        <v>307</v>
      </c>
      <c r="C58" s="135">
        <v>240</v>
      </c>
      <c r="D58" s="140">
        <f>'расходы по структуре 2022 '!G66</f>
        <v>20</v>
      </c>
    </row>
    <row r="59" spans="1:4" ht="15.75" customHeight="1" x14ac:dyDescent="0.2">
      <c r="A59" s="131" t="s">
        <v>90</v>
      </c>
      <c r="B59" s="134" t="s">
        <v>307</v>
      </c>
      <c r="C59" s="135">
        <v>800</v>
      </c>
      <c r="D59" s="140">
        <f>D60</f>
        <v>0</v>
      </c>
    </row>
    <row r="60" spans="1:4" ht="18" customHeight="1" x14ac:dyDescent="0.2">
      <c r="A60" s="131" t="s">
        <v>92</v>
      </c>
      <c r="B60" s="134" t="s">
        <v>307</v>
      </c>
      <c r="C60" s="135">
        <v>850</v>
      </c>
      <c r="D60" s="140">
        <f>'расходы по структуре 2022 '!G69</f>
        <v>0</v>
      </c>
    </row>
    <row r="61" spans="1:4" ht="28.5" customHeight="1" x14ac:dyDescent="0.2">
      <c r="A61" s="139" t="s">
        <v>326</v>
      </c>
      <c r="B61" s="134" t="s">
        <v>233</v>
      </c>
      <c r="C61" s="135" t="s">
        <v>80</v>
      </c>
      <c r="D61" s="207">
        <f t="shared" ref="D61:D63" si="6">D62</f>
        <v>390.2</v>
      </c>
    </row>
    <row r="62" spans="1:4" ht="12" customHeight="1" x14ac:dyDescent="0.2">
      <c r="A62" s="139" t="s">
        <v>76</v>
      </c>
      <c r="B62" s="134" t="s">
        <v>234</v>
      </c>
      <c r="C62" s="135"/>
      <c r="D62" s="136">
        <f t="shared" si="6"/>
        <v>390.2</v>
      </c>
    </row>
    <row r="63" spans="1:4" ht="27.75" customHeight="1" x14ac:dyDescent="0.2">
      <c r="A63" s="131" t="s">
        <v>147</v>
      </c>
      <c r="B63" s="134" t="s">
        <v>234</v>
      </c>
      <c r="C63" s="135" t="s">
        <v>81</v>
      </c>
      <c r="D63" s="136">
        <f t="shared" si="6"/>
        <v>390.2</v>
      </c>
    </row>
    <row r="64" spans="1:4" ht="24" customHeight="1" x14ac:dyDescent="0.2">
      <c r="A64" s="131" t="s">
        <v>82</v>
      </c>
      <c r="B64" s="134" t="s">
        <v>234</v>
      </c>
      <c r="C64" s="135" t="s">
        <v>83</v>
      </c>
      <c r="D64" s="136">
        <f>'расходы по структуре 2022 '!G171</f>
        <v>390.2</v>
      </c>
    </row>
    <row r="65" spans="1:5" ht="22.5" customHeight="1" x14ac:dyDescent="0.2">
      <c r="A65" s="197" t="s">
        <v>444</v>
      </c>
      <c r="B65" s="198">
        <v>7800000000</v>
      </c>
      <c r="C65" s="198"/>
      <c r="D65" s="199">
        <f>D66+D75+D88</f>
        <v>9829.7000000000007</v>
      </c>
    </row>
    <row r="66" spans="1:5" ht="14.25" customHeight="1" x14ac:dyDescent="0.2">
      <c r="A66" s="139" t="s">
        <v>257</v>
      </c>
      <c r="B66" s="134" t="s">
        <v>258</v>
      </c>
      <c r="C66" s="135" t="s">
        <v>80</v>
      </c>
      <c r="D66" s="136">
        <f>D68</f>
        <v>7701</v>
      </c>
    </row>
    <row r="67" spans="1:5" ht="23.25" customHeight="1" x14ac:dyDescent="0.2">
      <c r="A67" s="139" t="s">
        <v>328</v>
      </c>
      <c r="B67" s="134" t="s">
        <v>259</v>
      </c>
      <c r="C67" s="135"/>
      <c r="D67" s="136">
        <f>D68</f>
        <v>7701</v>
      </c>
    </row>
    <row r="68" spans="1:5" ht="22.5" customHeight="1" x14ac:dyDescent="0.2">
      <c r="A68" s="139" t="s">
        <v>252</v>
      </c>
      <c r="B68" s="134" t="s">
        <v>260</v>
      </c>
      <c r="C68" s="135" t="s">
        <v>80</v>
      </c>
      <c r="D68" s="136">
        <f>D69+D71+D73</f>
        <v>7701</v>
      </c>
      <c r="E68" s="14" t="s">
        <v>424</v>
      </c>
    </row>
    <row r="69" spans="1:5" ht="46.5" customHeight="1" x14ac:dyDescent="0.2">
      <c r="A69" s="131" t="s">
        <v>84</v>
      </c>
      <c r="B69" s="134" t="s">
        <v>260</v>
      </c>
      <c r="C69" s="135" t="s">
        <v>85</v>
      </c>
      <c r="D69" s="136">
        <f>D70</f>
        <v>6239</v>
      </c>
    </row>
    <row r="70" spans="1:5" ht="19.5" customHeight="1" x14ac:dyDescent="0.2">
      <c r="A70" s="131" t="s">
        <v>86</v>
      </c>
      <c r="B70" s="134" t="s">
        <v>260</v>
      </c>
      <c r="C70" s="135" t="s">
        <v>87</v>
      </c>
      <c r="D70" s="136">
        <f>'расходы по структуре 2022 '!G287</f>
        <v>6239</v>
      </c>
      <c r="E70" s="14" t="s">
        <v>424</v>
      </c>
    </row>
    <row r="71" spans="1:5" ht="26.25" customHeight="1" x14ac:dyDescent="0.2">
      <c r="A71" s="131" t="s">
        <v>147</v>
      </c>
      <c r="B71" s="134" t="s">
        <v>260</v>
      </c>
      <c r="C71" s="135" t="s">
        <v>81</v>
      </c>
      <c r="D71" s="136">
        <f>D72</f>
        <v>1459.5</v>
      </c>
    </row>
    <row r="72" spans="1:5" ht="30" customHeight="1" x14ac:dyDescent="0.2">
      <c r="A72" s="131" t="s">
        <v>82</v>
      </c>
      <c r="B72" s="134" t="s">
        <v>260</v>
      </c>
      <c r="C72" s="135" t="s">
        <v>83</v>
      </c>
      <c r="D72" s="136">
        <f>'расходы по структуре 2022 '!G292</f>
        <v>1459.5</v>
      </c>
      <c r="E72" s="14" t="s">
        <v>424</v>
      </c>
    </row>
    <row r="73" spans="1:5" ht="15" customHeight="1" x14ac:dyDescent="0.2">
      <c r="A73" s="131" t="s">
        <v>90</v>
      </c>
      <c r="B73" s="134" t="s">
        <v>260</v>
      </c>
      <c r="C73" s="135" t="s">
        <v>91</v>
      </c>
      <c r="D73" s="136">
        <f>D74</f>
        <v>2.5</v>
      </c>
      <c r="E73" s="14" t="s">
        <v>424</v>
      </c>
    </row>
    <row r="74" spans="1:5" ht="21" customHeight="1" x14ac:dyDescent="0.2">
      <c r="A74" s="131" t="s">
        <v>92</v>
      </c>
      <c r="B74" s="134" t="s">
        <v>260</v>
      </c>
      <c r="C74" s="135" t="s">
        <v>93</v>
      </c>
      <c r="D74" s="136">
        <f>'расходы по структуре 2022 '!G295</f>
        <v>2.5</v>
      </c>
    </row>
    <row r="75" spans="1:5" ht="25.5" customHeight="1" x14ac:dyDescent="0.2">
      <c r="A75" s="139" t="s">
        <v>249</v>
      </c>
      <c r="B75" s="134" t="s">
        <v>248</v>
      </c>
      <c r="C75" s="135" t="s">
        <v>80</v>
      </c>
      <c r="D75" s="136">
        <f>D76</f>
        <v>1828.7</v>
      </c>
      <c r="E75" s="14" t="s">
        <v>424</v>
      </c>
    </row>
    <row r="76" spans="1:5" ht="21" customHeight="1" x14ac:dyDescent="0.2">
      <c r="A76" s="139" t="s">
        <v>119</v>
      </c>
      <c r="B76" s="134" t="s">
        <v>250</v>
      </c>
      <c r="C76" s="135"/>
      <c r="D76" s="136">
        <f>D77+D82+D85</f>
        <v>1828.7</v>
      </c>
    </row>
    <row r="77" spans="1:5" ht="21" customHeight="1" x14ac:dyDescent="0.2">
      <c r="A77" s="139" t="s">
        <v>114</v>
      </c>
      <c r="B77" s="134" t="s">
        <v>251</v>
      </c>
      <c r="C77" s="135"/>
      <c r="D77" s="136">
        <f>D78+D80</f>
        <v>1781.2</v>
      </c>
      <c r="E77" s="14" t="s">
        <v>424</v>
      </c>
    </row>
    <row r="78" spans="1:5" ht="46.5" customHeight="1" x14ac:dyDescent="0.2">
      <c r="A78" s="131" t="s">
        <v>84</v>
      </c>
      <c r="B78" s="134" t="s">
        <v>251</v>
      </c>
      <c r="C78" s="135" t="s">
        <v>85</v>
      </c>
      <c r="D78" s="136">
        <f>D79</f>
        <v>1373.9</v>
      </c>
      <c r="E78" s="14" t="s">
        <v>424</v>
      </c>
    </row>
    <row r="79" spans="1:5" ht="21" customHeight="1" x14ac:dyDescent="0.2">
      <c r="A79" s="131" t="s">
        <v>86</v>
      </c>
      <c r="B79" s="134" t="s">
        <v>251</v>
      </c>
      <c r="C79" s="135" t="s">
        <v>87</v>
      </c>
      <c r="D79" s="136">
        <f>'расходы по структуре 2022 '!G259</f>
        <v>1373.9</v>
      </c>
    </row>
    <row r="80" spans="1:5" ht="27" customHeight="1" x14ac:dyDescent="0.2">
      <c r="A80" s="131" t="s">
        <v>147</v>
      </c>
      <c r="B80" s="134" t="s">
        <v>251</v>
      </c>
      <c r="C80" s="135" t="s">
        <v>81</v>
      </c>
      <c r="D80" s="136">
        <f>D81</f>
        <v>407.3</v>
      </c>
      <c r="E80" s="14" t="s">
        <v>424</v>
      </c>
    </row>
    <row r="81" spans="1:5" ht="26.25" customHeight="1" x14ac:dyDescent="0.2">
      <c r="A81" s="131" t="s">
        <v>82</v>
      </c>
      <c r="B81" s="134" t="s">
        <v>251</v>
      </c>
      <c r="C81" s="135" t="s">
        <v>83</v>
      </c>
      <c r="D81" s="136">
        <f>'расходы по структуре 2022 '!G264</f>
        <v>407.3</v>
      </c>
    </row>
    <row r="82" spans="1:5" ht="31.5" customHeight="1" x14ac:dyDescent="0.2">
      <c r="A82" s="131" t="s">
        <v>313</v>
      </c>
      <c r="B82" s="168" t="s">
        <v>314</v>
      </c>
      <c r="C82" s="135"/>
      <c r="D82" s="136">
        <f t="shared" ref="D82" si="7">D83</f>
        <v>16.2</v>
      </c>
    </row>
    <row r="83" spans="1:5" ht="29.25" customHeight="1" x14ac:dyDescent="0.2">
      <c r="A83" s="131" t="s">
        <v>147</v>
      </c>
      <c r="B83" s="149" t="s">
        <v>316</v>
      </c>
      <c r="C83" s="135" t="s">
        <v>81</v>
      </c>
      <c r="D83" s="136">
        <f>D84</f>
        <v>16.2</v>
      </c>
    </row>
    <row r="84" spans="1:5" ht="29.25" customHeight="1" x14ac:dyDescent="0.2">
      <c r="A84" s="131" t="s">
        <v>82</v>
      </c>
      <c r="B84" s="149" t="s">
        <v>316</v>
      </c>
      <c r="C84" s="135" t="s">
        <v>83</v>
      </c>
      <c r="D84" s="136">
        <f>'расходы по структуре 2022 '!G272</f>
        <v>16.2</v>
      </c>
      <c r="E84" s="14" t="s">
        <v>424</v>
      </c>
    </row>
    <row r="85" spans="1:5" ht="29.25" customHeight="1" x14ac:dyDescent="0.2">
      <c r="A85" s="131" t="s">
        <v>317</v>
      </c>
      <c r="B85" s="210">
        <v>7820182520</v>
      </c>
      <c r="C85" s="135"/>
      <c r="D85" s="136">
        <f>D86</f>
        <v>31.3</v>
      </c>
    </row>
    <row r="86" spans="1:5" ht="26.25" customHeight="1" x14ac:dyDescent="0.2">
      <c r="A86" s="131" t="s">
        <v>147</v>
      </c>
      <c r="B86" s="210" t="s">
        <v>312</v>
      </c>
      <c r="C86" s="135">
        <v>200</v>
      </c>
      <c r="D86" s="136">
        <f>D87</f>
        <v>31.3</v>
      </c>
      <c r="E86" s="14" t="s">
        <v>424</v>
      </c>
    </row>
    <row r="87" spans="1:5" ht="29.25" customHeight="1" x14ac:dyDescent="0.2">
      <c r="A87" s="131" t="s">
        <v>82</v>
      </c>
      <c r="B87" s="210" t="s">
        <v>312</v>
      </c>
      <c r="C87" s="135">
        <v>240</v>
      </c>
      <c r="D87" s="140">
        <f>'расходы по структуре 2022 '!G268</f>
        <v>31.3</v>
      </c>
    </row>
    <row r="88" spans="1:5" ht="14.25" customHeight="1" x14ac:dyDescent="0.2">
      <c r="A88" s="139" t="s">
        <v>120</v>
      </c>
      <c r="B88" s="134" t="s">
        <v>254</v>
      </c>
      <c r="C88" s="135" t="s">
        <v>80</v>
      </c>
      <c r="D88" s="136">
        <f>D89</f>
        <v>300</v>
      </c>
    </row>
    <row r="89" spans="1:5" ht="25.5" customHeight="1" x14ac:dyDescent="0.2">
      <c r="A89" s="139" t="s">
        <v>255</v>
      </c>
      <c r="B89" s="134" t="s">
        <v>256</v>
      </c>
      <c r="C89" s="135" t="s">
        <v>80</v>
      </c>
      <c r="D89" s="136">
        <f>D90</f>
        <v>300</v>
      </c>
    </row>
    <row r="90" spans="1:5" ht="24" customHeight="1" x14ac:dyDescent="0.2">
      <c r="A90" s="131" t="s">
        <v>252</v>
      </c>
      <c r="B90" s="149" t="s">
        <v>253</v>
      </c>
      <c r="C90" s="135"/>
      <c r="D90" s="136">
        <f>D91</f>
        <v>300</v>
      </c>
    </row>
    <row r="91" spans="1:5" ht="21" customHeight="1" x14ac:dyDescent="0.2">
      <c r="A91" s="131" t="s">
        <v>147</v>
      </c>
      <c r="B91" s="149" t="s">
        <v>253</v>
      </c>
      <c r="C91" s="135">
        <v>200</v>
      </c>
      <c r="D91" s="136">
        <f>D92</f>
        <v>300</v>
      </c>
    </row>
    <row r="92" spans="1:5" ht="24" customHeight="1" x14ac:dyDescent="0.2">
      <c r="A92" s="131" t="s">
        <v>82</v>
      </c>
      <c r="B92" s="149" t="s">
        <v>253</v>
      </c>
      <c r="C92" s="135">
        <v>240</v>
      </c>
      <c r="D92" s="136">
        <f>'расходы по структуре 2022 '!G278</f>
        <v>300</v>
      </c>
      <c r="E92" s="14" t="s">
        <v>424</v>
      </c>
    </row>
    <row r="93" spans="1:5" ht="26.25" customHeight="1" x14ac:dyDescent="0.2">
      <c r="A93" s="195" t="s">
        <v>443</v>
      </c>
      <c r="B93" s="193" t="s">
        <v>220</v>
      </c>
      <c r="C93" s="194"/>
      <c r="D93" s="177">
        <f>D94+D103</f>
        <v>1445.7</v>
      </c>
      <c r="E93" s="14" t="s">
        <v>424</v>
      </c>
    </row>
    <row r="94" spans="1:5" ht="24.75" customHeight="1" x14ac:dyDescent="0.2">
      <c r="A94" s="131" t="s">
        <v>135</v>
      </c>
      <c r="B94" s="134" t="s">
        <v>221</v>
      </c>
      <c r="C94" s="135"/>
      <c r="D94" s="136">
        <f>D95+D100</f>
        <v>1385.7</v>
      </c>
    </row>
    <row r="95" spans="1:5" ht="24.75" customHeight="1" x14ac:dyDescent="0.2">
      <c r="A95" s="131" t="s">
        <v>116</v>
      </c>
      <c r="B95" s="134" t="s">
        <v>222</v>
      </c>
      <c r="C95" s="135"/>
      <c r="D95" s="136">
        <f>D96+D98</f>
        <v>1385.7</v>
      </c>
    </row>
    <row r="96" spans="1:5" ht="24.75" customHeight="1" x14ac:dyDescent="0.2">
      <c r="A96" s="131" t="s">
        <v>147</v>
      </c>
      <c r="B96" s="134" t="s">
        <v>222</v>
      </c>
      <c r="C96" s="135" t="s">
        <v>81</v>
      </c>
      <c r="D96" s="136">
        <f>D97</f>
        <v>1364.2</v>
      </c>
    </row>
    <row r="97" spans="1:5" ht="24.75" customHeight="1" x14ac:dyDescent="0.2">
      <c r="A97" s="131" t="s">
        <v>82</v>
      </c>
      <c r="B97" s="134" t="s">
        <v>222</v>
      </c>
      <c r="C97" s="135" t="s">
        <v>83</v>
      </c>
      <c r="D97" s="136">
        <f>'расходы по структуре 2022 '!G75</f>
        <v>1364.2</v>
      </c>
    </row>
    <row r="98" spans="1:5" ht="24.75" customHeight="1" x14ac:dyDescent="0.2">
      <c r="A98" s="131" t="s">
        <v>90</v>
      </c>
      <c r="B98" s="134" t="s">
        <v>222</v>
      </c>
      <c r="C98" s="135">
        <v>800</v>
      </c>
      <c r="D98" s="136">
        <f>D99</f>
        <v>21.5</v>
      </c>
    </row>
    <row r="99" spans="1:5" ht="24.75" customHeight="1" x14ac:dyDescent="0.2">
      <c r="A99" s="131" t="s">
        <v>92</v>
      </c>
      <c r="B99" s="134" t="s">
        <v>222</v>
      </c>
      <c r="C99" s="135">
        <v>850</v>
      </c>
      <c r="D99" s="136">
        <v>21.5</v>
      </c>
    </row>
    <row r="100" spans="1:5" ht="13.5" customHeight="1" x14ac:dyDescent="0.2">
      <c r="A100" s="14" t="s">
        <v>397</v>
      </c>
      <c r="B100" s="134" t="s">
        <v>392</v>
      </c>
      <c r="C100" s="135"/>
      <c r="D100" s="136">
        <f>D101</f>
        <v>0</v>
      </c>
    </row>
    <row r="101" spans="1:5" ht="24.75" customHeight="1" x14ac:dyDescent="0.2">
      <c r="A101" s="131" t="s">
        <v>393</v>
      </c>
      <c r="B101" s="134" t="s">
        <v>392</v>
      </c>
      <c r="C101" s="135">
        <v>800</v>
      </c>
      <c r="D101" s="136">
        <f>D102</f>
        <v>0</v>
      </c>
    </row>
    <row r="102" spans="1:5" ht="24.75" customHeight="1" x14ac:dyDescent="0.2">
      <c r="A102" s="131" t="s">
        <v>396</v>
      </c>
      <c r="B102" s="134" t="s">
        <v>392</v>
      </c>
      <c r="C102" s="135">
        <v>810</v>
      </c>
      <c r="D102" s="136">
        <f>'расходы по структуре 2022 '!G242</f>
        <v>0</v>
      </c>
    </row>
    <row r="103" spans="1:5" ht="25.5" customHeight="1" x14ac:dyDescent="0.2">
      <c r="A103" s="131" t="s">
        <v>340</v>
      </c>
      <c r="B103" s="134" t="s">
        <v>337</v>
      </c>
      <c r="C103" s="135"/>
      <c r="D103" s="136">
        <f>D104</f>
        <v>60</v>
      </c>
    </row>
    <row r="104" spans="1:5" ht="25.5" customHeight="1" x14ac:dyDescent="0.2">
      <c r="A104" s="131" t="s">
        <v>116</v>
      </c>
      <c r="B104" s="134" t="s">
        <v>339</v>
      </c>
      <c r="C104" s="135"/>
      <c r="D104" s="136">
        <f>D105</f>
        <v>60</v>
      </c>
    </row>
    <row r="105" spans="1:5" ht="24" customHeight="1" x14ac:dyDescent="0.2">
      <c r="A105" s="131" t="s">
        <v>147</v>
      </c>
      <c r="B105" s="134" t="s">
        <v>339</v>
      </c>
      <c r="C105" s="135" t="s">
        <v>81</v>
      </c>
      <c r="D105" s="136">
        <f>D106</f>
        <v>60</v>
      </c>
    </row>
    <row r="106" spans="1:5" ht="24.75" customHeight="1" x14ac:dyDescent="0.2">
      <c r="A106" s="131" t="s">
        <v>82</v>
      </c>
      <c r="B106" s="134" t="s">
        <v>339</v>
      </c>
      <c r="C106" s="135" t="s">
        <v>83</v>
      </c>
      <c r="D106" s="136">
        <f>'расходы по структуре 2022 '!G81</f>
        <v>60</v>
      </c>
    </row>
    <row r="107" spans="1:5" ht="21" customHeight="1" x14ac:dyDescent="0.2">
      <c r="A107" s="201" t="s">
        <v>445</v>
      </c>
      <c r="B107" s="202" t="s">
        <v>245</v>
      </c>
      <c r="C107" s="203" t="s">
        <v>80</v>
      </c>
      <c r="D107" s="204">
        <f>D111+D108+D115+D119</f>
        <v>763</v>
      </c>
    </row>
    <row r="108" spans="1:5" ht="21" customHeight="1" x14ac:dyDescent="0.2">
      <c r="A108" s="139" t="s">
        <v>373</v>
      </c>
      <c r="B108" s="134" t="s">
        <v>372</v>
      </c>
      <c r="C108" s="135"/>
      <c r="D108" s="136">
        <f>D109</f>
        <v>121.5</v>
      </c>
    </row>
    <row r="109" spans="1:5" ht="21" customHeight="1" x14ac:dyDescent="0.2">
      <c r="A109" s="131" t="s">
        <v>147</v>
      </c>
      <c r="B109" s="134" t="s">
        <v>371</v>
      </c>
      <c r="C109" s="135">
        <v>200</v>
      </c>
      <c r="D109" s="136">
        <f>D110</f>
        <v>121.5</v>
      </c>
    </row>
    <row r="110" spans="1:5" ht="21" customHeight="1" x14ac:dyDescent="0.2">
      <c r="A110" s="131" t="s">
        <v>82</v>
      </c>
      <c r="B110" s="134" t="s">
        <v>371</v>
      </c>
      <c r="C110" s="135">
        <v>240</v>
      </c>
      <c r="D110" s="136">
        <f>'расходы по структуре 2022 '!G207</f>
        <v>121.5</v>
      </c>
      <c r="E110" s="14" t="s">
        <v>424</v>
      </c>
    </row>
    <row r="111" spans="1:5" ht="26.25" customHeight="1" x14ac:dyDescent="0.2">
      <c r="A111" s="131" t="s">
        <v>151</v>
      </c>
      <c r="B111" s="134" t="s">
        <v>246</v>
      </c>
      <c r="C111" s="135"/>
      <c r="D111" s="136">
        <f t="shared" ref="D111:D113" si="8">D112</f>
        <v>481.5</v>
      </c>
    </row>
    <row r="112" spans="1:5" ht="26.25" customHeight="1" x14ac:dyDescent="0.2">
      <c r="A112" s="131" t="s">
        <v>116</v>
      </c>
      <c r="B112" s="134" t="s">
        <v>387</v>
      </c>
      <c r="C112" s="135"/>
      <c r="D112" s="136">
        <f t="shared" si="8"/>
        <v>481.5</v>
      </c>
    </row>
    <row r="113" spans="1:5" ht="26.25" customHeight="1" x14ac:dyDescent="0.2">
      <c r="A113" s="131" t="s">
        <v>147</v>
      </c>
      <c r="B113" s="134" t="s">
        <v>387</v>
      </c>
      <c r="C113" s="135" t="s">
        <v>81</v>
      </c>
      <c r="D113" s="136">
        <f t="shared" si="8"/>
        <v>481.5</v>
      </c>
    </row>
    <row r="114" spans="1:5" ht="26.25" customHeight="1" x14ac:dyDescent="0.2">
      <c r="A114" s="131" t="s">
        <v>82</v>
      </c>
      <c r="B114" s="134" t="s">
        <v>387</v>
      </c>
      <c r="C114" s="135" t="s">
        <v>83</v>
      </c>
      <c r="D114" s="136">
        <f>'расходы по структуре 2022 '!G212</f>
        <v>481.5</v>
      </c>
      <c r="E114" s="14" t="s">
        <v>424</v>
      </c>
    </row>
    <row r="115" spans="1:5" ht="32.25" customHeight="1" x14ac:dyDescent="0.2">
      <c r="A115" s="131" t="s">
        <v>389</v>
      </c>
      <c r="B115" s="134" t="s">
        <v>385</v>
      </c>
      <c r="C115" s="135"/>
      <c r="D115" s="136">
        <f>D116</f>
        <v>50</v>
      </c>
      <c r="E115" s="14" t="s">
        <v>424</v>
      </c>
    </row>
    <row r="116" spans="1:5" ht="26.25" customHeight="1" x14ac:dyDescent="0.2">
      <c r="A116" s="131" t="s">
        <v>116</v>
      </c>
      <c r="B116" s="134" t="s">
        <v>390</v>
      </c>
      <c r="C116" s="135"/>
      <c r="D116" s="136">
        <f>D117</f>
        <v>50</v>
      </c>
    </row>
    <row r="117" spans="1:5" ht="26.25" customHeight="1" x14ac:dyDescent="0.2">
      <c r="A117" s="131" t="s">
        <v>147</v>
      </c>
      <c r="B117" s="134" t="s">
        <v>390</v>
      </c>
      <c r="C117" s="135" t="s">
        <v>81</v>
      </c>
      <c r="D117" s="136">
        <f>D118</f>
        <v>50</v>
      </c>
    </row>
    <row r="118" spans="1:5" ht="26.25" customHeight="1" x14ac:dyDescent="0.2">
      <c r="A118" s="131" t="s">
        <v>82</v>
      </c>
      <c r="B118" s="134" t="s">
        <v>390</v>
      </c>
      <c r="C118" s="135" t="s">
        <v>83</v>
      </c>
      <c r="D118" s="136">
        <f>'расходы по структуре 2022 '!G217</f>
        <v>50</v>
      </c>
    </row>
    <row r="119" spans="1:5" ht="26.25" customHeight="1" x14ac:dyDescent="0.2">
      <c r="A119" s="131" t="s">
        <v>431</v>
      </c>
      <c r="B119" s="134" t="s">
        <v>432</v>
      </c>
      <c r="C119" s="135"/>
      <c r="D119" s="136">
        <f>D120</f>
        <v>110</v>
      </c>
    </row>
    <row r="120" spans="1:5" ht="26.25" customHeight="1" x14ac:dyDescent="0.2">
      <c r="A120" s="131" t="s">
        <v>116</v>
      </c>
      <c r="B120" s="134" t="s">
        <v>430</v>
      </c>
      <c r="C120" s="135"/>
      <c r="D120" s="136">
        <f>D121</f>
        <v>110</v>
      </c>
    </row>
    <row r="121" spans="1:5" ht="26.25" customHeight="1" x14ac:dyDescent="0.2">
      <c r="A121" s="131" t="s">
        <v>147</v>
      </c>
      <c r="B121" s="134" t="s">
        <v>430</v>
      </c>
      <c r="C121" s="135">
        <v>200</v>
      </c>
      <c r="D121" s="136">
        <f>D122</f>
        <v>110</v>
      </c>
    </row>
    <row r="122" spans="1:5" ht="26.25" customHeight="1" x14ac:dyDescent="0.2">
      <c r="A122" s="131" t="s">
        <v>82</v>
      </c>
      <c r="B122" s="134" t="s">
        <v>430</v>
      </c>
      <c r="C122" s="135">
        <v>240</v>
      </c>
      <c r="D122" s="136">
        <f>'расходы по структуре 2022 '!G219</f>
        <v>110</v>
      </c>
      <c r="E122" s="14" t="s">
        <v>433</v>
      </c>
    </row>
    <row r="123" spans="1:5" ht="26.25" customHeight="1" x14ac:dyDescent="0.2">
      <c r="A123" s="195" t="s">
        <v>440</v>
      </c>
      <c r="B123" s="193" t="s">
        <v>377</v>
      </c>
      <c r="C123" s="194"/>
      <c r="D123" s="177">
        <f>D124</f>
        <v>520</v>
      </c>
      <c r="E123" s="14" t="s">
        <v>424</v>
      </c>
    </row>
    <row r="124" spans="1:5" ht="18" customHeight="1" x14ac:dyDescent="0.2">
      <c r="A124" s="131" t="s">
        <v>384</v>
      </c>
      <c r="B124" s="134" t="s">
        <v>383</v>
      </c>
      <c r="C124" s="135"/>
      <c r="D124" s="136">
        <f>D125</f>
        <v>520</v>
      </c>
    </row>
    <row r="125" spans="1:5" ht="26.25" customHeight="1" x14ac:dyDescent="0.2">
      <c r="A125" s="131" t="s">
        <v>378</v>
      </c>
      <c r="B125" s="134" t="s">
        <v>379</v>
      </c>
      <c r="C125" s="135"/>
      <c r="D125" s="136">
        <f>D129+D126</f>
        <v>520</v>
      </c>
    </row>
    <row r="126" spans="1:5" ht="26.25" customHeight="1" x14ac:dyDescent="0.2">
      <c r="A126" s="131" t="s">
        <v>374</v>
      </c>
      <c r="B126" s="134" t="s">
        <v>380</v>
      </c>
      <c r="C126" s="135"/>
      <c r="D126" s="136">
        <f>D127</f>
        <v>200</v>
      </c>
    </row>
    <row r="127" spans="1:5" ht="45.75" customHeight="1" x14ac:dyDescent="0.2">
      <c r="A127" s="131" t="s">
        <v>84</v>
      </c>
      <c r="B127" s="134" t="s">
        <v>380</v>
      </c>
      <c r="C127" s="135">
        <v>100</v>
      </c>
      <c r="D127" s="136">
        <f>D128</f>
        <v>200</v>
      </c>
    </row>
    <row r="128" spans="1:5" ht="15" customHeight="1" x14ac:dyDescent="0.2">
      <c r="A128" s="131" t="s">
        <v>86</v>
      </c>
      <c r="B128" s="134" t="s">
        <v>380</v>
      </c>
      <c r="C128" s="135">
        <v>110</v>
      </c>
      <c r="D128" s="136">
        <f>'расходы по структуре 2022 '!G149</f>
        <v>200</v>
      </c>
    </row>
    <row r="129" spans="1:5" ht="31.5" customHeight="1" x14ac:dyDescent="0.2">
      <c r="A129" s="131" t="s">
        <v>381</v>
      </c>
      <c r="B129" s="134" t="s">
        <v>382</v>
      </c>
      <c r="C129" s="135"/>
      <c r="D129" s="136">
        <f>D130</f>
        <v>320</v>
      </c>
    </row>
    <row r="130" spans="1:5" ht="45.75" customHeight="1" x14ac:dyDescent="0.2">
      <c r="A130" s="131" t="s">
        <v>84</v>
      </c>
      <c r="B130" s="134" t="s">
        <v>382</v>
      </c>
      <c r="C130" s="135">
        <v>100</v>
      </c>
      <c r="D130" s="136">
        <f>D131</f>
        <v>320</v>
      </c>
    </row>
    <row r="131" spans="1:5" ht="17.25" customHeight="1" x14ac:dyDescent="0.2">
      <c r="A131" s="131" t="s">
        <v>86</v>
      </c>
      <c r="B131" s="134" t="s">
        <v>382</v>
      </c>
      <c r="C131" s="135">
        <v>110</v>
      </c>
      <c r="D131" s="136">
        <f>'расходы по структуре 2022 '!G155</f>
        <v>320</v>
      </c>
    </row>
    <row r="132" spans="1:5" ht="38.25" customHeight="1" x14ac:dyDescent="0.2">
      <c r="A132" s="195" t="s">
        <v>436</v>
      </c>
      <c r="B132" s="193" t="s">
        <v>263</v>
      </c>
      <c r="C132" s="198"/>
      <c r="D132" s="199">
        <f>D133+D145+D150</f>
        <v>62</v>
      </c>
      <c r="E132" s="14" t="s">
        <v>424</v>
      </c>
    </row>
    <row r="133" spans="1:5" ht="21" customHeight="1" x14ac:dyDescent="0.2">
      <c r="A133" s="138" t="s">
        <v>95</v>
      </c>
      <c r="B133" s="134" t="s">
        <v>224</v>
      </c>
      <c r="C133" s="45"/>
      <c r="D133" s="207">
        <f>D134+D141</f>
        <v>60</v>
      </c>
    </row>
    <row r="134" spans="1:5" ht="21" customHeight="1" x14ac:dyDescent="0.2">
      <c r="A134" s="131" t="s">
        <v>229</v>
      </c>
      <c r="B134" s="134" t="s">
        <v>230</v>
      </c>
      <c r="C134" s="135"/>
      <c r="D134" s="136">
        <f>D135+D138</f>
        <v>30</v>
      </c>
    </row>
    <row r="135" spans="1:5" ht="27.75" customHeight="1" x14ac:dyDescent="0.2">
      <c r="A135" s="131" t="s">
        <v>200</v>
      </c>
      <c r="B135" s="134" t="s">
        <v>231</v>
      </c>
      <c r="C135" s="135"/>
      <c r="D135" s="136">
        <f>D136</f>
        <v>24</v>
      </c>
    </row>
    <row r="136" spans="1:5" ht="50.25" customHeight="1" x14ac:dyDescent="0.2">
      <c r="A136" s="131" t="s">
        <v>84</v>
      </c>
      <c r="B136" s="134" t="s">
        <v>231</v>
      </c>
      <c r="C136" s="135">
        <v>100</v>
      </c>
      <c r="D136" s="136">
        <f>D137</f>
        <v>24</v>
      </c>
    </row>
    <row r="137" spans="1:5" ht="21" customHeight="1" x14ac:dyDescent="0.2">
      <c r="A137" s="131" t="s">
        <v>86</v>
      </c>
      <c r="B137" s="134" t="s">
        <v>231</v>
      </c>
      <c r="C137" s="135">
        <v>110</v>
      </c>
      <c r="D137" s="136">
        <f>'расходы по структуре 2022 '!G137</f>
        <v>24</v>
      </c>
    </row>
    <row r="138" spans="1:5" ht="26.25" customHeight="1" x14ac:dyDescent="0.2">
      <c r="A138" s="131" t="s">
        <v>201</v>
      </c>
      <c r="B138" s="134" t="s">
        <v>232</v>
      </c>
      <c r="C138" s="135"/>
      <c r="D138" s="140">
        <f>+D139</f>
        <v>6</v>
      </c>
    </row>
    <row r="139" spans="1:5" ht="42.75" customHeight="1" x14ac:dyDescent="0.2">
      <c r="A139" s="131" t="s">
        <v>84</v>
      </c>
      <c r="B139" s="134" t="s">
        <v>232</v>
      </c>
      <c r="C139" s="135">
        <v>100</v>
      </c>
      <c r="D139" s="140">
        <f>D140</f>
        <v>6</v>
      </c>
    </row>
    <row r="140" spans="1:5" ht="21" customHeight="1" x14ac:dyDescent="0.2">
      <c r="A140" s="131" t="s">
        <v>86</v>
      </c>
      <c r="B140" s="134" t="s">
        <v>232</v>
      </c>
      <c r="C140" s="135">
        <v>110</v>
      </c>
      <c r="D140" s="136">
        <f>'расходы по структуре 2022 '!G141</f>
        <v>6</v>
      </c>
    </row>
    <row r="141" spans="1:5" ht="39" customHeight="1" x14ac:dyDescent="0.2">
      <c r="A141" s="131" t="s">
        <v>227</v>
      </c>
      <c r="B141" s="134" t="s">
        <v>226</v>
      </c>
      <c r="C141" s="135"/>
      <c r="D141" s="136">
        <f>D142</f>
        <v>30</v>
      </c>
    </row>
    <row r="142" spans="1:5" ht="86.25" customHeight="1" x14ac:dyDescent="0.2">
      <c r="A142" s="131" t="s">
        <v>228</v>
      </c>
      <c r="B142" s="149" t="s">
        <v>225</v>
      </c>
      <c r="C142" s="135"/>
      <c r="D142" s="136">
        <f>D143</f>
        <v>30</v>
      </c>
    </row>
    <row r="143" spans="1:5" ht="25.5" customHeight="1" x14ac:dyDescent="0.2">
      <c r="A143" s="131" t="s">
        <v>147</v>
      </c>
      <c r="B143" s="149" t="s">
        <v>225</v>
      </c>
      <c r="C143" s="135">
        <v>200</v>
      </c>
      <c r="D143" s="136">
        <f>D144</f>
        <v>30</v>
      </c>
    </row>
    <row r="144" spans="1:5" ht="25.5" customHeight="1" x14ac:dyDescent="0.2">
      <c r="A144" s="131" t="s">
        <v>82</v>
      </c>
      <c r="B144" s="149" t="s">
        <v>225</v>
      </c>
      <c r="C144" s="135">
        <v>240</v>
      </c>
      <c r="D144" s="136">
        <f>'расходы по структуре 2022 '!G115</f>
        <v>30</v>
      </c>
    </row>
    <row r="145" spans="1:9" ht="25.5" customHeight="1" x14ac:dyDescent="0.2">
      <c r="A145" s="131" t="s">
        <v>264</v>
      </c>
      <c r="B145" s="134" t="s">
        <v>265</v>
      </c>
      <c r="C145" s="135"/>
      <c r="D145" s="136">
        <f>D146</f>
        <v>1</v>
      </c>
    </row>
    <row r="146" spans="1:9" ht="41.25" customHeight="1" x14ac:dyDescent="0.2">
      <c r="A146" s="131" t="s">
        <v>329</v>
      </c>
      <c r="B146" s="134" t="s">
        <v>266</v>
      </c>
      <c r="C146" s="135"/>
      <c r="D146" s="136">
        <f>D147</f>
        <v>1</v>
      </c>
    </row>
    <row r="147" spans="1:9" ht="26.25" customHeight="1" x14ac:dyDescent="0.2">
      <c r="A147" s="131" t="s">
        <v>116</v>
      </c>
      <c r="B147" s="134" t="s">
        <v>267</v>
      </c>
      <c r="C147" s="135"/>
      <c r="D147" s="136">
        <f t="shared" ref="D147:D148" si="9">D148</f>
        <v>1</v>
      </c>
    </row>
    <row r="148" spans="1:9" ht="26.25" customHeight="1" x14ac:dyDescent="0.2">
      <c r="A148" s="131" t="s">
        <v>147</v>
      </c>
      <c r="B148" s="134" t="s">
        <v>267</v>
      </c>
      <c r="C148" s="135">
        <v>200</v>
      </c>
      <c r="D148" s="136">
        <f t="shared" si="9"/>
        <v>1</v>
      </c>
    </row>
    <row r="149" spans="1:9" ht="26.25" customHeight="1" x14ac:dyDescent="0.2">
      <c r="A149" s="131" t="s">
        <v>82</v>
      </c>
      <c r="B149" s="134" t="s">
        <v>267</v>
      </c>
      <c r="C149" s="135">
        <v>240</v>
      </c>
      <c r="D149" s="136">
        <f>'расходы по структуре 2022 '!G88</f>
        <v>1</v>
      </c>
    </row>
    <row r="150" spans="1:9" ht="16.5" customHeight="1" x14ac:dyDescent="0.2">
      <c r="A150" s="131" t="s">
        <v>269</v>
      </c>
      <c r="B150" s="134" t="s">
        <v>268</v>
      </c>
      <c r="C150" s="135"/>
      <c r="D150" s="136">
        <f>D147</f>
        <v>1</v>
      </c>
    </row>
    <row r="151" spans="1:9" ht="35.25" customHeight="1" x14ac:dyDescent="0.2">
      <c r="A151" s="131" t="s">
        <v>270</v>
      </c>
      <c r="B151" s="134" t="s">
        <v>271</v>
      </c>
      <c r="C151" s="135"/>
      <c r="D151" s="136">
        <f>D152</f>
        <v>1</v>
      </c>
    </row>
    <row r="152" spans="1:9" ht="27.75" customHeight="1" x14ac:dyDescent="0.2">
      <c r="A152" s="131" t="s">
        <v>116</v>
      </c>
      <c r="B152" s="134" t="s">
        <v>272</v>
      </c>
      <c r="C152" s="135"/>
      <c r="D152" s="136">
        <f>D153</f>
        <v>1</v>
      </c>
    </row>
    <row r="153" spans="1:9" ht="28.5" customHeight="1" x14ac:dyDescent="0.2">
      <c r="A153" s="131" t="s">
        <v>147</v>
      </c>
      <c r="B153" s="134" t="s">
        <v>272</v>
      </c>
      <c r="C153" s="135">
        <v>200</v>
      </c>
      <c r="D153" s="136">
        <f>D154</f>
        <v>1</v>
      </c>
    </row>
    <row r="154" spans="1:9" ht="24.75" customHeight="1" x14ac:dyDescent="0.2">
      <c r="A154" s="131" t="s">
        <v>82</v>
      </c>
      <c r="B154" s="134" t="s">
        <v>272</v>
      </c>
      <c r="C154" s="135">
        <v>240</v>
      </c>
      <c r="D154" s="136">
        <f>'расходы по структуре 2022 '!G94</f>
        <v>1</v>
      </c>
    </row>
    <row r="155" spans="1:9" ht="41.25" customHeight="1" x14ac:dyDescent="0.2">
      <c r="A155" s="197" t="s">
        <v>435</v>
      </c>
      <c r="B155" s="193" t="s">
        <v>236</v>
      </c>
      <c r="C155" s="198"/>
      <c r="D155" s="199">
        <f>D156+D167</f>
        <v>491.5</v>
      </c>
      <c r="E155" s="14" t="s">
        <v>424</v>
      </c>
      <c r="I155" s="93"/>
    </row>
    <row r="156" spans="1:9" ht="28.5" customHeight="1" x14ac:dyDescent="0.2">
      <c r="A156" s="139" t="s">
        <v>94</v>
      </c>
      <c r="B156" s="134" t="s">
        <v>240</v>
      </c>
      <c r="C156" s="135" t="s">
        <v>80</v>
      </c>
      <c r="D156" s="136">
        <f>D157</f>
        <v>250</v>
      </c>
    </row>
    <row r="157" spans="1:9" ht="26.25" customHeight="1" x14ac:dyDescent="0.2">
      <c r="A157" s="139" t="s">
        <v>242</v>
      </c>
      <c r="B157" s="134" t="s">
        <v>241</v>
      </c>
      <c r="C157" s="135" t="s">
        <v>80</v>
      </c>
      <c r="D157" s="136">
        <f>D158+D164+D161</f>
        <v>250</v>
      </c>
    </row>
    <row r="158" spans="1:9" ht="54.75" customHeight="1" x14ac:dyDescent="0.2">
      <c r="A158" s="139" t="s">
        <v>243</v>
      </c>
      <c r="B158" s="134" t="s">
        <v>278</v>
      </c>
      <c r="C158" s="135"/>
      <c r="D158" s="136">
        <f>D159</f>
        <v>0</v>
      </c>
    </row>
    <row r="159" spans="1:9" ht="25.5" customHeight="1" x14ac:dyDescent="0.2">
      <c r="A159" s="131" t="s">
        <v>147</v>
      </c>
      <c r="B159" s="134" t="s">
        <v>278</v>
      </c>
      <c r="C159" s="135" t="s">
        <v>81</v>
      </c>
      <c r="D159" s="136">
        <f>D160</f>
        <v>0</v>
      </c>
    </row>
    <row r="160" spans="1:9" ht="25.5" customHeight="1" x14ac:dyDescent="0.2">
      <c r="A160" s="131" t="s">
        <v>82</v>
      </c>
      <c r="B160" s="134" t="s">
        <v>278</v>
      </c>
      <c r="C160" s="135" t="s">
        <v>83</v>
      </c>
      <c r="D160" s="136">
        <f>'расходы по структуре 2022 '!G194</f>
        <v>0</v>
      </c>
    </row>
    <row r="161" spans="1:5" ht="30.75" customHeight="1" x14ac:dyDescent="0.2">
      <c r="A161" s="131" t="s">
        <v>116</v>
      </c>
      <c r="B161" s="134" t="s">
        <v>308</v>
      </c>
      <c r="C161" s="135"/>
      <c r="D161" s="136">
        <f>D162</f>
        <v>250</v>
      </c>
    </row>
    <row r="162" spans="1:5" ht="29.25" customHeight="1" x14ac:dyDescent="0.2">
      <c r="A162" s="131" t="s">
        <v>147</v>
      </c>
      <c r="B162" s="134" t="s">
        <v>308</v>
      </c>
      <c r="C162" s="135">
        <v>200</v>
      </c>
      <c r="D162" s="136">
        <f>D163</f>
        <v>250</v>
      </c>
    </row>
    <row r="163" spans="1:5" ht="27" customHeight="1" x14ac:dyDescent="0.2">
      <c r="A163" s="131" t="s">
        <v>82</v>
      </c>
      <c r="B163" s="134" t="s">
        <v>308</v>
      </c>
      <c r="C163" s="135">
        <v>240</v>
      </c>
      <c r="D163" s="136">
        <f>'расходы по структуре 2022 '!G197</f>
        <v>250</v>
      </c>
    </row>
    <row r="164" spans="1:5" ht="48.75" customHeight="1" x14ac:dyDescent="0.2">
      <c r="A164" s="131" t="s">
        <v>244</v>
      </c>
      <c r="B164" s="134" t="s">
        <v>279</v>
      </c>
      <c r="C164" s="135"/>
      <c r="D164" s="136">
        <f t="shared" ref="D164:D165" si="10">D165</f>
        <v>0</v>
      </c>
      <c r="E164" s="14" t="s">
        <v>424</v>
      </c>
    </row>
    <row r="165" spans="1:5" ht="22.5" x14ac:dyDescent="0.2">
      <c r="A165" s="131" t="s">
        <v>147</v>
      </c>
      <c r="B165" s="134" t="s">
        <v>279</v>
      </c>
      <c r="C165" s="135">
        <v>200</v>
      </c>
      <c r="D165" s="136">
        <f t="shared" si="10"/>
        <v>0</v>
      </c>
    </row>
    <row r="166" spans="1:5" ht="22.5" x14ac:dyDescent="0.2">
      <c r="A166" s="131" t="s">
        <v>82</v>
      </c>
      <c r="B166" s="134" t="s">
        <v>279</v>
      </c>
      <c r="C166" s="135">
        <v>240</v>
      </c>
      <c r="D166" s="136">
        <f>'расходы по структуре 2022 '!G201</f>
        <v>0</v>
      </c>
    </row>
    <row r="167" spans="1:5" ht="26.25" customHeight="1" x14ac:dyDescent="0.2">
      <c r="A167" s="139" t="s">
        <v>237</v>
      </c>
      <c r="B167" s="134" t="s">
        <v>238</v>
      </c>
      <c r="C167" s="135" t="s">
        <v>80</v>
      </c>
      <c r="D167" s="136">
        <f>D168</f>
        <v>241.5</v>
      </c>
      <c r="E167" s="14" t="s">
        <v>424</v>
      </c>
    </row>
    <row r="168" spans="1:5" ht="26.25" customHeight="1" x14ac:dyDescent="0.2">
      <c r="A168" s="139" t="s">
        <v>121</v>
      </c>
      <c r="B168" s="134" t="s">
        <v>239</v>
      </c>
      <c r="C168" s="135"/>
      <c r="D168" s="136">
        <f>D169</f>
        <v>241.5</v>
      </c>
    </row>
    <row r="169" spans="1:5" ht="22.5" x14ac:dyDescent="0.2">
      <c r="A169" s="139" t="s">
        <v>116</v>
      </c>
      <c r="B169" s="134" t="s">
        <v>262</v>
      </c>
      <c r="C169" s="135"/>
      <c r="D169" s="136">
        <f t="shared" ref="D169:D170" si="11">D170</f>
        <v>241.5</v>
      </c>
    </row>
    <row r="170" spans="1:5" ht="30" customHeight="1" x14ac:dyDescent="0.2">
      <c r="A170" s="131" t="s">
        <v>147</v>
      </c>
      <c r="B170" s="134" t="s">
        <v>262</v>
      </c>
      <c r="C170" s="135" t="s">
        <v>81</v>
      </c>
      <c r="D170" s="136">
        <f t="shared" si="11"/>
        <v>241.5</v>
      </c>
    </row>
    <row r="171" spans="1:5" ht="28.5" customHeight="1" x14ac:dyDescent="0.2">
      <c r="A171" s="131" t="s">
        <v>82</v>
      </c>
      <c r="B171" s="134" t="s">
        <v>262</v>
      </c>
      <c r="C171" s="135" t="s">
        <v>83</v>
      </c>
      <c r="D171" s="136">
        <f>'расходы по структуре 2022 '!G186</f>
        <v>241.5</v>
      </c>
    </row>
    <row r="172" spans="1:5" ht="31.5" customHeight="1" x14ac:dyDescent="0.2">
      <c r="A172" s="195" t="s">
        <v>438</v>
      </c>
      <c r="B172" s="196">
        <v>8400000000</v>
      </c>
      <c r="C172" s="194"/>
      <c r="D172" s="177">
        <f t="shared" ref="D172:D176" si="12">D173</f>
        <v>2193.9</v>
      </c>
      <c r="E172" s="14" t="s">
        <v>424</v>
      </c>
    </row>
    <row r="173" spans="1:5" ht="21" customHeight="1" x14ac:dyDescent="0.2">
      <c r="A173" s="131" t="s">
        <v>185</v>
      </c>
      <c r="B173" s="137">
        <v>8410000000</v>
      </c>
      <c r="C173" s="135"/>
      <c r="D173" s="136">
        <f t="shared" si="12"/>
        <v>2193.9</v>
      </c>
    </row>
    <row r="174" spans="1:5" ht="22.5" x14ac:dyDescent="0.2">
      <c r="A174" s="131" t="s">
        <v>186</v>
      </c>
      <c r="B174" s="137">
        <v>8410100000</v>
      </c>
      <c r="C174" s="135"/>
      <c r="D174" s="136">
        <f t="shared" si="12"/>
        <v>2193.9</v>
      </c>
    </row>
    <row r="175" spans="1:5" ht="22.5" x14ac:dyDescent="0.2">
      <c r="A175" s="131" t="s">
        <v>116</v>
      </c>
      <c r="B175" s="137">
        <v>8410199990</v>
      </c>
      <c r="C175" s="135"/>
      <c r="D175" s="136">
        <f t="shared" si="12"/>
        <v>2193.9</v>
      </c>
    </row>
    <row r="176" spans="1:5" ht="22.5" x14ac:dyDescent="0.2">
      <c r="A176" s="131" t="s">
        <v>147</v>
      </c>
      <c r="B176" s="137">
        <v>8410199990</v>
      </c>
      <c r="C176" s="135">
        <v>200</v>
      </c>
      <c r="D176" s="136">
        <f t="shared" si="12"/>
        <v>2193.9</v>
      </c>
    </row>
    <row r="177" spans="1:4" ht="22.5" x14ac:dyDescent="0.2">
      <c r="A177" s="131" t="s">
        <v>82</v>
      </c>
      <c r="B177" s="137">
        <v>8410199990</v>
      </c>
      <c r="C177" s="135">
        <v>240</v>
      </c>
      <c r="D177" s="136">
        <f>'расходы по структуре 2022 '!G164</f>
        <v>2193.9</v>
      </c>
    </row>
    <row r="178" spans="1:4" x14ac:dyDescent="0.2">
      <c r="A178" s="211" t="s">
        <v>131</v>
      </c>
      <c r="B178" s="212"/>
      <c r="C178" s="213"/>
      <c r="D178" s="214">
        <f>+D132+D20+D65+D93+D107+D155+D172+D36+D31+D6+D123</f>
        <v>32588.900000000005</v>
      </c>
    </row>
    <row r="180" spans="1:4" x14ac:dyDescent="0.2">
      <c r="D180" s="206">
        <f>D178-'разделы 2022'!D35</f>
        <v>0</v>
      </c>
    </row>
    <row r="181" spans="1:4" x14ac:dyDescent="0.2">
      <c r="D181" s="205"/>
    </row>
    <row r="182" spans="1:4" x14ac:dyDescent="0.2">
      <c r="D182" s="205"/>
    </row>
    <row r="183" spans="1:4" x14ac:dyDescent="0.2">
      <c r="D183" s="206"/>
    </row>
    <row r="184" spans="1:4" x14ac:dyDescent="0.2">
      <c r="D184" s="205"/>
    </row>
  </sheetData>
  <autoFilter ref="A5:D178"/>
  <mergeCells count="2">
    <mergeCell ref="C1:D1"/>
    <mergeCell ref="A2:D3"/>
  </mergeCells>
  <pageMargins left="0" right="0" top="0" bottom="0" header="0" footer="0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zoomScaleNormal="100" workbookViewId="0">
      <selection activeCell="D1" sqref="D1:E1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3.85546875" style="12" customWidth="1"/>
    <col min="5" max="5" width="12.140625" style="41" customWidth="1"/>
    <col min="6" max="6" width="9.140625" style="14"/>
    <col min="7" max="9" width="9.140625" style="99"/>
    <col min="10" max="16384" width="9.140625" style="14"/>
  </cols>
  <sheetData>
    <row r="1" spans="1:6" ht="51" customHeight="1" x14ac:dyDescent="0.2">
      <c r="C1" s="44"/>
      <c r="D1" s="297" t="s">
        <v>453</v>
      </c>
      <c r="E1" s="297"/>
      <c r="F1" s="44"/>
    </row>
    <row r="2" spans="1:6" ht="30" customHeight="1" x14ac:dyDescent="0.2">
      <c r="A2" s="268" t="s">
        <v>413</v>
      </c>
      <c r="B2" s="268"/>
      <c r="C2" s="268"/>
      <c r="D2" s="268"/>
      <c r="E2" s="268"/>
    </row>
    <row r="3" spans="1:6" x14ac:dyDescent="0.2">
      <c r="A3" s="268"/>
      <c r="B3" s="268"/>
      <c r="C3" s="268"/>
      <c r="D3" s="268"/>
      <c r="E3" s="268"/>
    </row>
    <row r="4" spans="1:6" x14ac:dyDescent="0.2">
      <c r="E4" s="12" t="s">
        <v>315</v>
      </c>
    </row>
    <row r="5" spans="1:6" ht="15" customHeight="1" x14ac:dyDescent="0.2">
      <c r="A5" s="45"/>
      <c r="B5" s="45"/>
      <c r="C5" s="45"/>
      <c r="D5" s="269" t="s">
        <v>208</v>
      </c>
      <c r="E5" s="272"/>
    </row>
    <row r="6" spans="1:6" ht="23.25" customHeight="1" x14ac:dyDescent="0.2">
      <c r="A6" s="111" t="s">
        <v>21</v>
      </c>
      <c r="B6" s="111" t="s">
        <v>24</v>
      </c>
      <c r="C6" s="111" t="s">
        <v>25</v>
      </c>
      <c r="D6" s="112" t="s">
        <v>406</v>
      </c>
      <c r="E6" s="112" t="s">
        <v>407</v>
      </c>
    </row>
    <row r="7" spans="1:6" x14ac:dyDescent="0.2">
      <c r="A7" s="208" t="s">
        <v>97</v>
      </c>
      <c r="B7" s="193" t="s">
        <v>210</v>
      </c>
      <c r="C7" s="198"/>
      <c r="D7" s="209">
        <f>D8+D20+D12</f>
        <v>897.2</v>
      </c>
      <c r="E7" s="209">
        <f>E8+E20+E12</f>
        <v>1647</v>
      </c>
    </row>
    <row r="8" spans="1:6" ht="22.5" x14ac:dyDescent="0.2">
      <c r="A8" s="139" t="s">
        <v>134</v>
      </c>
      <c r="B8" s="134" t="s">
        <v>149</v>
      </c>
      <c r="C8" s="135" t="s">
        <v>80</v>
      </c>
      <c r="D8" s="173">
        <f>D9+D15</f>
        <v>305.2</v>
      </c>
      <c r="E8" s="173">
        <f>E9+E15</f>
        <v>446</v>
      </c>
    </row>
    <row r="9" spans="1:6" x14ac:dyDescent="0.2">
      <c r="A9" s="139" t="s">
        <v>209</v>
      </c>
      <c r="B9" s="134" t="s">
        <v>218</v>
      </c>
      <c r="C9" s="135"/>
      <c r="D9" s="173">
        <f>D10</f>
        <v>50</v>
      </c>
      <c r="E9" s="173">
        <f>E10</f>
        <v>181.8</v>
      </c>
    </row>
    <row r="10" spans="1:6" x14ac:dyDescent="0.2">
      <c r="A10" s="131" t="s">
        <v>90</v>
      </c>
      <c r="B10" s="134" t="s">
        <v>218</v>
      </c>
      <c r="C10" s="135" t="s">
        <v>91</v>
      </c>
      <c r="D10" s="173">
        <f>D11</f>
        <v>50</v>
      </c>
      <c r="E10" s="173">
        <f>E11</f>
        <v>181.8</v>
      </c>
    </row>
    <row r="11" spans="1:6" x14ac:dyDescent="0.2">
      <c r="A11" s="131" t="s">
        <v>74</v>
      </c>
      <c r="B11" s="134" t="s">
        <v>218</v>
      </c>
      <c r="C11" s="135" t="s">
        <v>68</v>
      </c>
      <c r="D11" s="173">
        <v>50</v>
      </c>
      <c r="E11" s="173">
        <v>181.8</v>
      </c>
    </row>
    <row r="12" spans="1:6" x14ac:dyDescent="0.2">
      <c r="A12" s="138" t="s">
        <v>190</v>
      </c>
      <c r="B12" s="134" t="s">
        <v>189</v>
      </c>
      <c r="C12" s="135"/>
      <c r="D12" s="173">
        <f>D14</f>
        <v>592</v>
      </c>
      <c r="E12" s="173">
        <f>E14</f>
        <v>1201</v>
      </c>
    </row>
    <row r="13" spans="1:6" x14ac:dyDescent="0.2">
      <c r="A13" s="131" t="s">
        <v>90</v>
      </c>
      <c r="B13" s="134" t="s">
        <v>189</v>
      </c>
      <c r="C13" s="135">
        <v>800</v>
      </c>
      <c r="D13" s="238">
        <f>D14</f>
        <v>592</v>
      </c>
      <c r="E13" s="238">
        <f>E14</f>
        <v>1201</v>
      </c>
    </row>
    <row r="14" spans="1:6" x14ac:dyDescent="0.2">
      <c r="A14" s="138" t="s">
        <v>74</v>
      </c>
      <c r="B14" s="134" t="s">
        <v>189</v>
      </c>
      <c r="C14" s="135">
        <v>870</v>
      </c>
      <c r="D14" s="173">
        <v>592</v>
      </c>
      <c r="E14" s="173">
        <v>1201</v>
      </c>
    </row>
    <row r="15" spans="1:6" ht="22.5" x14ac:dyDescent="0.2">
      <c r="A15" s="139" t="s">
        <v>117</v>
      </c>
      <c r="B15" s="134" t="s">
        <v>276</v>
      </c>
      <c r="C15" s="135" t="s">
        <v>80</v>
      </c>
      <c r="D15" s="136">
        <f>D16+D18</f>
        <v>255.2</v>
      </c>
      <c r="E15" s="136">
        <f>E16+E18</f>
        <v>264.2</v>
      </c>
    </row>
    <row r="16" spans="1:6" ht="45" x14ac:dyDescent="0.2">
      <c r="A16" s="131" t="s">
        <v>84</v>
      </c>
      <c r="B16" s="134">
        <v>5000151180</v>
      </c>
      <c r="C16" s="135">
        <v>100</v>
      </c>
      <c r="D16" s="136">
        <f t="shared" ref="D16:E16" si="0">D17</f>
        <v>255.2</v>
      </c>
      <c r="E16" s="136">
        <f t="shared" si="0"/>
        <v>264.2</v>
      </c>
    </row>
    <row r="17" spans="1:5" ht="22.5" x14ac:dyDescent="0.2">
      <c r="A17" s="131" t="s">
        <v>88</v>
      </c>
      <c r="B17" s="134">
        <v>5000151180</v>
      </c>
      <c r="C17" s="135" t="s">
        <v>89</v>
      </c>
      <c r="D17" s="136">
        <v>255.2</v>
      </c>
      <c r="E17" s="136">
        <v>264.2</v>
      </c>
    </row>
    <row r="18" spans="1:5" ht="22.5" x14ac:dyDescent="0.2">
      <c r="A18" s="131" t="s">
        <v>147</v>
      </c>
      <c r="B18" s="134">
        <v>5000151180</v>
      </c>
      <c r="C18" s="135">
        <v>200</v>
      </c>
      <c r="D18" s="136">
        <f>D19</f>
        <v>0</v>
      </c>
      <c r="E18" s="136">
        <f>E19</f>
        <v>0</v>
      </c>
    </row>
    <row r="19" spans="1:5" ht="22.5" x14ac:dyDescent="0.2">
      <c r="A19" s="131" t="s">
        <v>82</v>
      </c>
      <c r="B19" s="134">
        <v>5000151180</v>
      </c>
      <c r="C19" s="135">
        <v>240</v>
      </c>
      <c r="D19" s="136"/>
      <c r="E19" s="136"/>
    </row>
    <row r="20" spans="1:5" ht="22.5" x14ac:dyDescent="0.2">
      <c r="A20" s="139" t="s">
        <v>277</v>
      </c>
      <c r="B20" s="134" t="s">
        <v>215</v>
      </c>
      <c r="C20" s="135"/>
      <c r="D20" s="136">
        <f>D21</f>
        <v>0</v>
      </c>
      <c r="E20" s="136">
        <f>E21</f>
        <v>0</v>
      </c>
    </row>
    <row r="21" spans="1:5" ht="45" x14ac:dyDescent="0.2">
      <c r="A21" s="131" t="s">
        <v>122</v>
      </c>
      <c r="B21" s="134" t="s">
        <v>216</v>
      </c>
      <c r="C21" s="135"/>
      <c r="D21" s="136">
        <f t="shared" ref="D21:E22" si="1">D22</f>
        <v>0</v>
      </c>
      <c r="E21" s="136">
        <f t="shared" si="1"/>
        <v>0</v>
      </c>
    </row>
    <row r="22" spans="1:5" x14ac:dyDescent="0.2">
      <c r="A22" s="131" t="s">
        <v>96</v>
      </c>
      <c r="B22" s="134" t="s">
        <v>216</v>
      </c>
      <c r="C22" s="135">
        <v>500</v>
      </c>
      <c r="D22" s="136">
        <f t="shared" si="1"/>
        <v>0</v>
      </c>
      <c r="E22" s="136">
        <f t="shared" si="1"/>
        <v>0</v>
      </c>
    </row>
    <row r="23" spans="1:5" x14ac:dyDescent="0.2">
      <c r="A23" s="131" t="s">
        <v>79</v>
      </c>
      <c r="B23" s="134" t="s">
        <v>216</v>
      </c>
      <c r="C23" s="135">
        <v>540</v>
      </c>
      <c r="D23" s="136"/>
      <c r="E23" s="136"/>
    </row>
    <row r="24" spans="1:5" ht="33.75" x14ac:dyDescent="0.2">
      <c r="A24" s="195" t="s">
        <v>437</v>
      </c>
      <c r="B24" s="200">
        <v>7500000000</v>
      </c>
      <c r="C24" s="194"/>
      <c r="D24" s="177">
        <f>D27+D31</f>
        <v>2</v>
      </c>
      <c r="E24" s="177">
        <f>E27+E31</f>
        <v>2</v>
      </c>
    </row>
    <row r="25" spans="1:5" ht="33.75" x14ac:dyDescent="0.2">
      <c r="A25" s="131" t="s">
        <v>273</v>
      </c>
      <c r="B25" s="149">
        <v>7510000000</v>
      </c>
      <c r="C25" s="135"/>
      <c r="D25" s="136">
        <f>D26</f>
        <v>1</v>
      </c>
      <c r="E25" s="136">
        <f>E26</f>
        <v>1</v>
      </c>
    </row>
    <row r="26" spans="1:5" ht="22.5" x14ac:dyDescent="0.2">
      <c r="A26" s="131" t="s">
        <v>124</v>
      </c>
      <c r="B26" s="149">
        <v>7510100000</v>
      </c>
      <c r="C26" s="135"/>
      <c r="D26" s="136">
        <f>D31</f>
        <v>1</v>
      </c>
      <c r="E26" s="136">
        <f>E31</f>
        <v>1</v>
      </c>
    </row>
    <row r="27" spans="1:5" ht="22.5" x14ac:dyDescent="0.2">
      <c r="A27" s="131" t="s">
        <v>116</v>
      </c>
      <c r="B27" s="149">
        <v>7510199990</v>
      </c>
      <c r="C27" s="135"/>
      <c r="D27" s="136">
        <f>D28</f>
        <v>1</v>
      </c>
      <c r="E27" s="136">
        <f>E28</f>
        <v>1</v>
      </c>
    </row>
    <row r="28" spans="1:5" ht="22.5" x14ac:dyDescent="0.2">
      <c r="A28" s="131" t="s">
        <v>147</v>
      </c>
      <c r="B28" s="149">
        <v>7510199990</v>
      </c>
      <c r="C28" s="135">
        <v>200</v>
      </c>
      <c r="D28" s="136">
        <f>D29</f>
        <v>1</v>
      </c>
      <c r="E28" s="136">
        <f>E29</f>
        <v>1</v>
      </c>
    </row>
    <row r="29" spans="1:5" ht="22.5" x14ac:dyDescent="0.2">
      <c r="A29" s="131" t="s">
        <v>82</v>
      </c>
      <c r="B29" s="149">
        <v>7510199990</v>
      </c>
      <c r="C29" s="135">
        <v>240</v>
      </c>
      <c r="D29" s="136">
        <v>1</v>
      </c>
      <c r="E29" s="136">
        <v>1</v>
      </c>
    </row>
    <row r="30" spans="1:5" x14ac:dyDescent="0.2">
      <c r="A30" s="131" t="s">
        <v>274</v>
      </c>
      <c r="B30" s="149">
        <v>7520000000</v>
      </c>
      <c r="C30" s="135"/>
      <c r="D30" s="136">
        <f>D32</f>
        <v>1</v>
      </c>
      <c r="E30" s="136">
        <f>E32</f>
        <v>1</v>
      </c>
    </row>
    <row r="31" spans="1:5" ht="22.5" x14ac:dyDescent="0.2">
      <c r="A31" s="131" t="s">
        <v>116</v>
      </c>
      <c r="B31" s="149">
        <v>7520199990</v>
      </c>
      <c r="C31" s="135"/>
      <c r="D31" s="136">
        <f>D33</f>
        <v>1</v>
      </c>
      <c r="E31" s="136">
        <f>E33</f>
        <v>1</v>
      </c>
    </row>
    <row r="32" spans="1:5" ht="22.5" x14ac:dyDescent="0.2">
      <c r="A32" s="131" t="s">
        <v>275</v>
      </c>
      <c r="B32" s="149">
        <v>7520100000</v>
      </c>
      <c r="C32" s="135"/>
      <c r="D32" s="136">
        <f>D33</f>
        <v>1</v>
      </c>
      <c r="E32" s="136">
        <f>E33</f>
        <v>1</v>
      </c>
    </row>
    <row r="33" spans="1:6" ht="22.5" x14ac:dyDescent="0.2">
      <c r="A33" s="131" t="s">
        <v>147</v>
      </c>
      <c r="B33" s="149">
        <v>7520199990</v>
      </c>
      <c r="C33" s="135">
        <v>200</v>
      </c>
      <c r="D33" s="136">
        <f t="shared" ref="D33:E33" si="2">D34</f>
        <v>1</v>
      </c>
      <c r="E33" s="136">
        <f t="shared" si="2"/>
        <v>1</v>
      </c>
    </row>
    <row r="34" spans="1:6" ht="22.5" x14ac:dyDescent="0.2">
      <c r="A34" s="131" t="s">
        <v>82</v>
      </c>
      <c r="B34" s="149">
        <v>7520199990</v>
      </c>
      <c r="C34" s="135">
        <v>240</v>
      </c>
      <c r="D34" s="136">
        <v>1</v>
      </c>
      <c r="E34" s="136">
        <v>1</v>
      </c>
    </row>
    <row r="35" spans="1:6" ht="22.5" x14ac:dyDescent="0.2">
      <c r="A35" s="192" t="s">
        <v>439</v>
      </c>
      <c r="B35" s="193" t="s">
        <v>302</v>
      </c>
      <c r="C35" s="194"/>
      <c r="D35" s="177">
        <f>D36</f>
        <v>0</v>
      </c>
      <c r="E35" s="177">
        <f>E36</f>
        <v>0</v>
      </c>
    </row>
    <row r="36" spans="1:6" ht="22.5" x14ac:dyDescent="0.2">
      <c r="A36" s="138" t="s">
        <v>303</v>
      </c>
      <c r="B36" s="134" t="s">
        <v>343</v>
      </c>
      <c r="C36" s="135"/>
      <c r="D36" s="136">
        <f>D37</f>
        <v>0</v>
      </c>
      <c r="E36" s="136">
        <f>E37</f>
        <v>0</v>
      </c>
    </row>
    <row r="37" spans="1:6" ht="33.75" x14ac:dyDescent="0.2">
      <c r="A37" s="138" t="s">
        <v>341</v>
      </c>
      <c r="B37" s="134" t="s">
        <v>304</v>
      </c>
      <c r="C37" s="135"/>
      <c r="D37" s="136">
        <f>D39</f>
        <v>0</v>
      </c>
      <c r="E37" s="136">
        <f>E39</f>
        <v>0</v>
      </c>
    </row>
    <row r="38" spans="1:6" ht="22.5" x14ac:dyDescent="0.2">
      <c r="A38" s="131" t="s">
        <v>147</v>
      </c>
      <c r="B38" s="134" t="s">
        <v>304</v>
      </c>
      <c r="C38" s="135">
        <v>200</v>
      </c>
      <c r="D38" s="136">
        <f>D39</f>
        <v>0</v>
      </c>
      <c r="E38" s="136">
        <f>E39</f>
        <v>0</v>
      </c>
    </row>
    <row r="39" spans="1:6" ht="22.5" x14ac:dyDescent="0.2">
      <c r="A39" s="131" t="s">
        <v>82</v>
      </c>
      <c r="B39" s="134" t="s">
        <v>304</v>
      </c>
      <c r="C39" s="135">
        <v>240</v>
      </c>
      <c r="D39" s="136"/>
      <c r="E39" s="136"/>
    </row>
    <row r="40" spans="1:6" ht="22.5" x14ac:dyDescent="0.2">
      <c r="A40" s="197" t="s">
        <v>442</v>
      </c>
      <c r="B40" s="193" t="s">
        <v>211</v>
      </c>
      <c r="C40" s="198"/>
      <c r="D40" s="199">
        <f>D41+D65+D60</f>
        <v>16579.900000000001</v>
      </c>
      <c r="E40" s="199">
        <f>E41+E65+E60</f>
        <v>16684.099999999999</v>
      </c>
    </row>
    <row r="41" spans="1:6" ht="33.75" x14ac:dyDescent="0.2">
      <c r="A41" s="139" t="s">
        <v>133</v>
      </c>
      <c r="B41" s="134" t="s">
        <v>235</v>
      </c>
      <c r="C41" s="135" t="s">
        <v>80</v>
      </c>
      <c r="D41" s="136">
        <f>D42+D49+D52+D57+D55</f>
        <v>16153.900000000001</v>
      </c>
      <c r="E41" s="136">
        <f>E42+E49+E52+E57+E55</f>
        <v>16284.1</v>
      </c>
    </row>
    <row r="42" spans="1:6" ht="22.5" x14ac:dyDescent="0.2">
      <c r="A42" s="166" t="s">
        <v>252</v>
      </c>
      <c r="B42" s="134" t="s">
        <v>219</v>
      </c>
      <c r="C42" s="135"/>
      <c r="D42" s="136">
        <f>D43+D45+D47+D60</f>
        <v>2315.3000000000002</v>
      </c>
      <c r="E42" s="136">
        <f>E43+E45+E47+E60</f>
        <v>2396.1</v>
      </c>
    </row>
    <row r="43" spans="1:6" ht="45" x14ac:dyDescent="0.2">
      <c r="A43" s="131" t="s">
        <v>84</v>
      </c>
      <c r="B43" s="134" t="s">
        <v>219</v>
      </c>
      <c r="C43" s="135" t="s">
        <v>85</v>
      </c>
      <c r="D43" s="136">
        <f>D44</f>
        <v>1780.6</v>
      </c>
      <c r="E43" s="136">
        <f>E44</f>
        <v>1851.6</v>
      </c>
    </row>
    <row r="44" spans="1:6" x14ac:dyDescent="0.2">
      <c r="A44" s="131" t="s">
        <v>86</v>
      </c>
      <c r="B44" s="134" t="s">
        <v>219</v>
      </c>
      <c r="C44" s="135" t="s">
        <v>87</v>
      </c>
      <c r="D44" s="136">
        <v>1780.6</v>
      </c>
      <c r="E44" s="136">
        <v>1851.6</v>
      </c>
      <c r="F44" s="14" t="s">
        <v>425</v>
      </c>
    </row>
    <row r="45" spans="1:6" ht="22.5" x14ac:dyDescent="0.2">
      <c r="A45" s="131" t="s">
        <v>147</v>
      </c>
      <c r="B45" s="134" t="s">
        <v>219</v>
      </c>
      <c r="C45" s="135" t="s">
        <v>81</v>
      </c>
      <c r="D45" s="136">
        <f>D46</f>
        <v>512.70000000000005</v>
      </c>
      <c r="E45" s="136">
        <f>E46</f>
        <v>520.5</v>
      </c>
    </row>
    <row r="46" spans="1:6" ht="22.5" x14ac:dyDescent="0.2">
      <c r="A46" s="131" t="s">
        <v>82</v>
      </c>
      <c r="B46" s="134" t="s">
        <v>219</v>
      </c>
      <c r="C46" s="135" t="s">
        <v>83</v>
      </c>
      <c r="D46" s="136">
        <v>512.70000000000005</v>
      </c>
      <c r="E46" s="136">
        <v>520.5</v>
      </c>
      <c r="F46" s="14" t="s">
        <v>425</v>
      </c>
    </row>
    <row r="47" spans="1:6" x14ac:dyDescent="0.2">
      <c r="A47" s="131" t="s">
        <v>90</v>
      </c>
      <c r="B47" s="134" t="s">
        <v>219</v>
      </c>
      <c r="C47" s="135" t="s">
        <v>91</v>
      </c>
      <c r="D47" s="136">
        <f>D48</f>
        <v>22</v>
      </c>
      <c r="E47" s="136">
        <f>E48</f>
        <v>24</v>
      </c>
    </row>
    <row r="48" spans="1:6" x14ac:dyDescent="0.2">
      <c r="A48" s="131" t="s">
        <v>92</v>
      </c>
      <c r="B48" s="134" t="s">
        <v>219</v>
      </c>
      <c r="C48" s="135" t="s">
        <v>93</v>
      </c>
      <c r="D48" s="136">
        <v>22</v>
      </c>
      <c r="E48" s="136">
        <v>24</v>
      </c>
      <c r="F48" s="14" t="s">
        <v>426</v>
      </c>
    </row>
    <row r="49" spans="1:6" x14ac:dyDescent="0.2">
      <c r="A49" s="139" t="s">
        <v>113</v>
      </c>
      <c r="B49" s="134" t="s">
        <v>212</v>
      </c>
      <c r="C49" s="135" t="s">
        <v>80</v>
      </c>
      <c r="D49" s="136">
        <f t="shared" ref="D49:E50" si="3">D50</f>
        <v>2185.9</v>
      </c>
      <c r="E49" s="136">
        <f t="shared" si="3"/>
        <v>2235.3000000000002</v>
      </c>
    </row>
    <row r="50" spans="1:6" ht="45" x14ac:dyDescent="0.2">
      <c r="A50" s="131" t="s">
        <v>84</v>
      </c>
      <c r="B50" s="134" t="s">
        <v>212</v>
      </c>
      <c r="C50" s="135" t="s">
        <v>85</v>
      </c>
      <c r="D50" s="136">
        <f t="shared" si="3"/>
        <v>2185.9</v>
      </c>
      <c r="E50" s="136">
        <f t="shared" si="3"/>
        <v>2235.3000000000002</v>
      </c>
    </row>
    <row r="51" spans="1:6" ht="22.5" x14ac:dyDescent="0.2">
      <c r="A51" s="131" t="s">
        <v>88</v>
      </c>
      <c r="B51" s="134" t="s">
        <v>212</v>
      </c>
      <c r="C51" s="135" t="s">
        <v>89</v>
      </c>
      <c r="D51" s="136">
        <v>2185.9</v>
      </c>
      <c r="E51" s="136">
        <v>2235.3000000000002</v>
      </c>
    </row>
    <row r="52" spans="1:6" x14ac:dyDescent="0.2">
      <c r="A52" s="139" t="s">
        <v>71</v>
      </c>
      <c r="B52" s="134" t="s">
        <v>213</v>
      </c>
      <c r="C52" s="135" t="s">
        <v>80</v>
      </c>
      <c r="D52" s="136">
        <f>D53</f>
        <v>11637.7</v>
      </c>
      <c r="E52" s="136">
        <f>E53</f>
        <v>11637.7</v>
      </c>
    </row>
    <row r="53" spans="1:6" ht="45" x14ac:dyDescent="0.2">
      <c r="A53" s="131" t="s">
        <v>84</v>
      </c>
      <c r="B53" s="134" t="s">
        <v>213</v>
      </c>
      <c r="C53" s="135" t="s">
        <v>85</v>
      </c>
      <c r="D53" s="136">
        <f t="shared" ref="D53:E53" si="4">D54</f>
        <v>11637.7</v>
      </c>
      <c r="E53" s="136">
        <f t="shared" si="4"/>
        <v>11637.7</v>
      </c>
    </row>
    <row r="54" spans="1:6" ht="22.5" x14ac:dyDescent="0.2">
      <c r="A54" s="131" t="s">
        <v>88</v>
      </c>
      <c r="B54" s="134" t="s">
        <v>213</v>
      </c>
      <c r="C54" s="135" t="s">
        <v>89</v>
      </c>
      <c r="D54" s="136">
        <v>11637.7</v>
      </c>
      <c r="E54" s="136">
        <v>11637.7</v>
      </c>
    </row>
    <row r="55" spans="1:6" x14ac:dyDescent="0.2">
      <c r="A55" s="131" t="s">
        <v>115</v>
      </c>
      <c r="B55" s="134" t="s">
        <v>346</v>
      </c>
      <c r="C55" s="135"/>
      <c r="D55" s="136">
        <f>D56</f>
        <v>15</v>
      </c>
      <c r="E55" s="136">
        <f>E56</f>
        <v>15</v>
      </c>
    </row>
    <row r="56" spans="1:6" x14ac:dyDescent="0.2">
      <c r="A56" s="131" t="s">
        <v>92</v>
      </c>
      <c r="B56" s="134" t="s">
        <v>346</v>
      </c>
      <c r="C56" s="135">
        <v>850</v>
      </c>
      <c r="D56" s="136">
        <v>15</v>
      </c>
      <c r="E56" s="136">
        <v>15</v>
      </c>
      <c r="F56" s="236"/>
    </row>
    <row r="57" spans="1:6" ht="33.75" x14ac:dyDescent="0.2">
      <c r="A57" s="131" t="s">
        <v>198</v>
      </c>
      <c r="B57" s="134" t="s">
        <v>214</v>
      </c>
      <c r="C57" s="135"/>
      <c r="D57" s="136">
        <f t="shared" ref="D57:E58" si="5">D58</f>
        <v>0</v>
      </c>
      <c r="E57" s="136">
        <f t="shared" si="5"/>
        <v>0</v>
      </c>
    </row>
    <row r="58" spans="1:6" x14ac:dyDescent="0.2">
      <c r="A58" s="131" t="s">
        <v>96</v>
      </c>
      <c r="B58" s="134" t="s">
        <v>214</v>
      </c>
      <c r="C58" s="135">
        <v>500</v>
      </c>
      <c r="D58" s="136">
        <f t="shared" si="5"/>
        <v>0</v>
      </c>
      <c r="E58" s="136">
        <f t="shared" si="5"/>
        <v>0</v>
      </c>
    </row>
    <row r="59" spans="1:6" x14ac:dyDescent="0.2">
      <c r="A59" s="131" t="s">
        <v>79</v>
      </c>
      <c r="B59" s="134" t="s">
        <v>214</v>
      </c>
      <c r="C59" s="135">
        <v>540</v>
      </c>
      <c r="D59" s="136">
        <v>0</v>
      </c>
      <c r="E59" s="136">
        <v>0</v>
      </c>
    </row>
    <row r="60" spans="1:6" ht="22.5" x14ac:dyDescent="0.2">
      <c r="A60" s="131" t="s">
        <v>305</v>
      </c>
      <c r="B60" s="134" t="s">
        <v>306</v>
      </c>
      <c r="C60" s="135"/>
      <c r="D60" s="140">
        <f>D61+D63</f>
        <v>0</v>
      </c>
      <c r="E60" s="140">
        <f>E61+E63</f>
        <v>0</v>
      </c>
    </row>
    <row r="61" spans="1:6" x14ac:dyDescent="0.2">
      <c r="A61" s="131" t="s">
        <v>115</v>
      </c>
      <c r="B61" s="134" t="s">
        <v>307</v>
      </c>
      <c r="C61" s="135">
        <v>200</v>
      </c>
      <c r="D61" s="140">
        <f>D62</f>
        <v>0</v>
      </c>
      <c r="E61" s="140">
        <f>E62</f>
        <v>0</v>
      </c>
    </row>
    <row r="62" spans="1:6" ht="22.5" x14ac:dyDescent="0.2">
      <c r="A62" s="131" t="s">
        <v>82</v>
      </c>
      <c r="B62" s="134" t="s">
        <v>307</v>
      </c>
      <c r="C62" s="135">
        <v>240</v>
      </c>
      <c r="D62" s="140"/>
      <c r="E62" s="140"/>
    </row>
    <row r="63" spans="1:6" x14ac:dyDescent="0.2">
      <c r="A63" s="131" t="s">
        <v>90</v>
      </c>
      <c r="B63" s="134" t="s">
        <v>307</v>
      </c>
      <c r="C63" s="135">
        <v>800</v>
      </c>
      <c r="D63" s="140">
        <f>D64</f>
        <v>0</v>
      </c>
      <c r="E63" s="140">
        <f>E64</f>
        <v>0</v>
      </c>
    </row>
    <row r="64" spans="1:6" x14ac:dyDescent="0.2">
      <c r="A64" s="131" t="s">
        <v>92</v>
      </c>
      <c r="B64" s="134" t="s">
        <v>307</v>
      </c>
      <c r="C64" s="135">
        <v>850</v>
      </c>
      <c r="D64" s="140">
        <v>0</v>
      </c>
      <c r="E64" s="140">
        <v>0</v>
      </c>
    </row>
    <row r="65" spans="1:5" ht="22.5" x14ac:dyDescent="0.2">
      <c r="A65" s="139" t="s">
        <v>326</v>
      </c>
      <c r="B65" s="134" t="s">
        <v>233</v>
      </c>
      <c r="C65" s="135" t="s">
        <v>80</v>
      </c>
      <c r="D65" s="207">
        <f t="shared" ref="D65:E67" si="6">D66</f>
        <v>426</v>
      </c>
      <c r="E65" s="207">
        <f t="shared" si="6"/>
        <v>400</v>
      </c>
    </row>
    <row r="66" spans="1:5" x14ac:dyDescent="0.2">
      <c r="A66" s="139" t="s">
        <v>76</v>
      </c>
      <c r="B66" s="134" t="s">
        <v>234</v>
      </c>
      <c r="C66" s="135"/>
      <c r="D66" s="136">
        <f t="shared" si="6"/>
        <v>426</v>
      </c>
      <c r="E66" s="136">
        <f t="shared" si="6"/>
        <v>400</v>
      </c>
    </row>
    <row r="67" spans="1:5" ht="22.5" x14ac:dyDescent="0.2">
      <c r="A67" s="131" t="s">
        <v>147</v>
      </c>
      <c r="B67" s="134" t="s">
        <v>234</v>
      </c>
      <c r="C67" s="135" t="s">
        <v>81</v>
      </c>
      <c r="D67" s="136">
        <f t="shared" si="6"/>
        <v>426</v>
      </c>
      <c r="E67" s="136">
        <f t="shared" si="6"/>
        <v>400</v>
      </c>
    </row>
    <row r="68" spans="1:5" ht="22.5" x14ac:dyDescent="0.2">
      <c r="A68" s="131" t="s">
        <v>82</v>
      </c>
      <c r="B68" s="134" t="s">
        <v>234</v>
      </c>
      <c r="C68" s="135" t="s">
        <v>83</v>
      </c>
      <c r="D68" s="136">
        <v>426</v>
      </c>
      <c r="E68" s="136">
        <v>400</v>
      </c>
    </row>
    <row r="69" spans="1:5" ht="33.75" x14ac:dyDescent="0.2">
      <c r="A69" s="197" t="s">
        <v>444</v>
      </c>
      <c r="B69" s="198">
        <v>7800000000</v>
      </c>
      <c r="C69" s="198"/>
      <c r="D69" s="199">
        <f>D70+D79+D92</f>
        <v>9022.6</v>
      </c>
      <c r="E69" s="199">
        <f>E70+E79+E92</f>
        <v>8951.2999999999993</v>
      </c>
    </row>
    <row r="70" spans="1:5" x14ac:dyDescent="0.2">
      <c r="A70" s="139" t="s">
        <v>257</v>
      </c>
      <c r="B70" s="134" t="s">
        <v>258</v>
      </c>
      <c r="C70" s="135" t="s">
        <v>80</v>
      </c>
      <c r="D70" s="136">
        <f>D72</f>
        <v>7349</v>
      </c>
      <c r="E70" s="136">
        <f>E72</f>
        <v>7315.5</v>
      </c>
    </row>
    <row r="71" spans="1:5" ht="22.5" x14ac:dyDescent="0.2">
      <c r="A71" s="139" t="s">
        <v>328</v>
      </c>
      <c r="B71" s="134" t="s">
        <v>259</v>
      </c>
      <c r="C71" s="135"/>
      <c r="D71" s="136">
        <f>D72</f>
        <v>7349</v>
      </c>
      <c r="E71" s="136">
        <f>E72</f>
        <v>7315.5</v>
      </c>
    </row>
    <row r="72" spans="1:5" ht="22.5" x14ac:dyDescent="0.2">
      <c r="A72" s="139" t="s">
        <v>252</v>
      </c>
      <c r="B72" s="134" t="s">
        <v>260</v>
      </c>
      <c r="C72" s="135" t="s">
        <v>80</v>
      </c>
      <c r="D72" s="136">
        <f>D73+D75+D77</f>
        <v>7349</v>
      </c>
      <c r="E72" s="136">
        <f>E73+E75+E77</f>
        <v>7315.5</v>
      </c>
    </row>
    <row r="73" spans="1:5" ht="45" x14ac:dyDescent="0.2">
      <c r="A73" s="131" t="s">
        <v>84</v>
      </c>
      <c r="B73" s="134" t="s">
        <v>260</v>
      </c>
      <c r="C73" s="135" t="s">
        <v>85</v>
      </c>
      <c r="D73" s="136">
        <f>D74</f>
        <v>6239</v>
      </c>
      <c r="E73" s="136">
        <f>E74</f>
        <v>6239</v>
      </c>
    </row>
    <row r="74" spans="1:5" x14ac:dyDescent="0.2">
      <c r="A74" s="131" t="s">
        <v>86</v>
      </c>
      <c r="B74" s="134" t="s">
        <v>260</v>
      </c>
      <c r="C74" s="135" t="s">
        <v>87</v>
      </c>
      <c r="D74" s="136">
        <v>6239</v>
      </c>
      <c r="E74" s="136">
        <v>6239</v>
      </c>
    </row>
    <row r="75" spans="1:5" ht="22.5" x14ac:dyDescent="0.2">
      <c r="A75" s="131" t="s">
        <v>147</v>
      </c>
      <c r="B75" s="134" t="s">
        <v>260</v>
      </c>
      <c r="C75" s="135" t="s">
        <v>81</v>
      </c>
      <c r="D75" s="136">
        <f>D76</f>
        <v>1107</v>
      </c>
      <c r="E75" s="136">
        <f>E76</f>
        <v>1074</v>
      </c>
    </row>
    <row r="76" spans="1:5" ht="22.5" x14ac:dyDescent="0.2">
      <c r="A76" s="131" t="s">
        <v>82</v>
      </c>
      <c r="B76" s="134" t="s">
        <v>260</v>
      </c>
      <c r="C76" s="135" t="s">
        <v>83</v>
      </c>
      <c r="D76" s="136">
        <v>1107</v>
      </c>
      <c r="E76" s="136">
        <v>1074</v>
      </c>
    </row>
    <row r="77" spans="1:5" x14ac:dyDescent="0.2">
      <c r="A77" s="131" t="s">
        <v>90</v>
      </c>
      <c r="B77" s="134" t="s">
        <v>260</v>
      </c>
      <c r="C77" s="135" t="s">
        <v>91</v>
      </c>
      <c r="D77" s="136">
        <f>D78</f>
        <v>3</v>
      </c>
      <c r="E77" s="136">
        <f>E78</f>
        <v>2.5</v>
      </c>
    </row>
    <row r="78" spans="1:5" x14ac:dyDescent="0.2">
      <c r="A78" s="131" t="s">
        <v>92</v>
      </c>
      <c r="B78" s="134" t="s">
        <v>260</v>
      </c>
      <c r="C78" s="135" t="s">
        <v>93</v>
      </c>
      <c r="D78" s="136">
        <v>3</v>
      </c>
      <c r="E78" s="136">
        <v>2.5</v>
      </c>
    </row>
    <row r="79" spans="1:5" ht="22.5" x14ac:dyDescent="0.2">
      <c r="A79" s="139" t="s">
        <v>249</v>
      </c>
      <c r="B79" s="134" t="s">
        <v>248</v>
      </c>
      <c r="C79" s="135" t="s">
        <v>80</v>
      </c>
      <c r="D79" s="136">
        <f>D80</f>
        <v>1623.6</v>
      </c>
      <c r="E79" s="136">
        <f>E80</f>
        <v>1585.8</v>
      </c>
    </row>
    <row r="80" spans="1:5" x14ac:dyDescent="0.2">
      <c r="A80" s="139" t="s">
        <v>119</v>
      </c>
      <c r="B80" s="134" t="s">
        <v>250</v>
      </c>
      <c r="C80" s="135"/>
      <c r="D80" s="136">
        <f>D81+D86+D89</f>
        <v>1623.6</v>
      </c>
      <c r="E80" s="136">
        <f>E81+E86+E89</f>
        <v>1585.8</v>
      </c>
    </row>
    <row r="81" spans="1:5" ht="22.5" x14ac:dyDescent="0.2">
      <c r="A81" s="139" t="s">
        <v>114</v>
      </c>
      <c r="B81" s="134" t="s">
        <v>251</v>
      </c>
      <c r="C81" s="135"/>
      <c r="D81" s="136">
        <f>D82+D84</f>
        <v>1623.6</v>
      </c>
      <c r="E81" s="136">
        <f>E82+E84</f>
        <v>1585.8</v>
      </c>
    </row>
    <row r="82" spans="1:5" ht="45" x14ac:dyDescent="0.2">
      <c r="A82" s="131" t="s">
        <v>84</v>
      </c>
      <c r="B82" s="134" t="s">
        <v>251</v>
      </c>
      <c r="C82" s="135" t="s">
        <v>85</v>
      </c>
      <c r="D82" s="136">
        <f>D83</f>
        <v>1328</v>
      </c>
      <c r="E82" s="136">
        <f>E83</f>
        <v>1288</v>
      </c>
    </row>
    <row r="83" spans="1:5" x14ac:dyDescent="0.2">
      <c r="A83" s="131" t="s">
        <v>86</v>
      </c>
      <c r="B83" s="134" t="s">
        <v>251</v>
      </c>
      <c r="C83" s="135" t="s">
        <v>87</v>
      </c>
      <c r="D83" s="136">
        <v>1328</v>
      </c>
      <c r="E83" s="136">
        <v>1288</v>
      </c>
    </row>
    <row r="84" spans="1:5" ht="22.5" x14ac:dyDescent="0.2">
      <c r="A84" s="131" t="s">
        <v>147</v>
      </c>
      <c r="B84" s="134" t="s">
        <v>251</v>
      </c>
      <c r="C84" s="135" t="s">
        <v>81</v>
      </c>
      <c r="D84" s="136">
        <f>D85</f>
        <v>295.60000000000002</v>
      </c>
      <c r="E84" s="136">
        <f>E85</f>
        <v>297.8</v>
      </c>
    </row>
    <row r="85" spans="1:5" ht="22.5" x14ac:dyDescent="0.2">
      <c r="A85" s="131" t="s">
        <v>82</v>
      </c>
      <c r="B85" s="134" t="s">
        <v>251</v>
      </c>
      <c r="C85" s="135" t="s">
        <v>83</v>
      </c>
      <c r="D85" s="136">
        <v>295.60000000000002</v>
      </c>
      <c r="E85" s="136">
        <v>297.8</v>
      </c>
    </row>
    <row r="86" spans="1:5" ht="33.75" x14ac:dyDescent="0.2">
      <c r="A86" s="131" t="s">
        <v>313</v>
      </c>
      <c r="B86" s="168" t="s">
        <v>314</v>
      </c>
      <c r="C86" s="135"/>
      <c r="D86" s="136">
        <f t="shared" ref="D86:E86" si="7">D87</f>
        <v>0</v>
      </c>
      <c r="E86" s="136">
        <f t="shared" si="7"/>
        <v>0</v>
      </c>
    </row>
    <row r="87" spans="1:5" ht="22.5" x14ac:dyDescent="0.2">
      <c r="A87" s="131" t="s">
        <v>147</v>
      </c>
      <c r="B87" s="149" t="s">
        <v>316</v>
      </c>
      <c r="C87" s="135" t="s">
        <v>81</v>
      </c>
      <c r="D87" s="136">
        <f>D88</f>
        <v>0</v>
      </c>
      <c r="E87" s="136">
        <f>E88</f>
        <v>0</v>
      </c>
    </row>
    <row r="88" spans="1:5" ht="22.5" x14ac:dyDescent="0.2">
      <c r="A88" s="131" t="s">
        <v>82</v>
      </c>
      <c r="B88" s="149" t="s">
        <v>316</v>
      </c>
      <c r="C88" s="135" t="s">
        <v>83</v>
      </c>
      <c r="D88" s="136"/>
      <c r="E88" s="136"/>
    </row>
    <row r="89" spans="1:5" ht="22.5" x14ac:dyDescent="0.2">
      <c r="A89" s="131" t="s">
        <v>317</v>
      </c>
      <c r="B89" s="210">
        <v>7820182520</v>
      </c>
      <c r="C89" s="135"/>
      <c r="D89" s="136">
        <f>D90</f>
        <v>0</v>
      </c>
      <c r="E89" s="136">
        <f>E90</f>
        <v>0</v>
      </c>
    </row>
    <row r="90" spans="1:5" ht="22.5" x14ac:dyDescent="0.2">
      <c r="A90" s="131" t="s">
        <v>147</v>
      </c>
      <c r="B90" s="210" t="s">
        <v>312</v>
      </c>
      <c r="C90" s="135">
        <v>200</v>
      </c>
      <c r="D90" s="136">
        <f>D91</f>
        <v>0</v>
      </c>
      <c r="E90" s="136">
        <f>E91</f>
        <v>0</v>
      </c>
    </row>
    <row r="91" spans="1:5" ht="22.5" x14ac:dyDescent="0.2">
      <c r="A91" s="131" t="s">
        <v>82</v>
      </c>
      <c r="B91" s="210" t="s">
        <v>312</v>
      </c>
      <c r="C91" s="135">
        <v>240</v>
      </c>
      <c r="D91" s="140"/>
      <c r="E91" s="140"/>
    </row>
    <row r="92" spans="1:5" x14ac:dyDescent="0.2">
      <c r="A92" s="139" t="s">
        <v>120</v>
      </c>
      <c r="B92" s="134" t="s">
        <v>254</v>
      </c>
      <c r="C92" s="135" t="s">
        <v>80</v>
      </c>
      <c r="D92" s="136">
        <f t="shared" ref="D92:E95" si="8">D93</f>
        <v>50</v>
      </c>
      <c r="E92" s="136">
        <f t="shared" si="8"/>
        <v>50</v>
      </c>
    </row>
    <row r="93" spans="1:5" ht="22.5" x14ac:dyDescent="0.2">
      <c r="A93" s="139" t="s">
        <v>255</v>
      </c>
      <c r="B93" s="134" t="s">
        <v>256</v>
      </c>
      <c r="C93" s="135" t="s">
        <v>80</v>
      </c>
      <c r="D93" s="136">
        <f t="shared" si="8"/>
        <v>50</v>
      </c>
      <c r="E93" s="136">
        <f t="shared" si="8"/>
        <v>50</v>
      </c>
    </row>
    <row r="94" spans="1:5" ht="22.5" x14ac:dyDescent="0.2">
      <c r="A94" s="131" t="s">
        <v>252</v>
      </c>
      <c r="B94" s="149" t="s">
        <v>253</v>
      </c>
      <c r="C94" s="135"/>
      <c r="D94" s="136">
        <f t="shared" si="8"/>
        <v>50</v>
      </c>
      <c r="E94" s="136">
        <f t="shared" si="8"/>
        <v>50</v>
      </c>
    </row>
    <row r="95" spans="1:5" ht="22.5" x14ac:dyDescent="0.2">
      <c r="A95" s="131" t="s">
        <v>147</v>
      </c>
      <c r="B95" s="149" t="s">
        <v>253</v>
      </c>
      <c r="C95" s="135">
        <v>200</v>
      </c>
      <c r="D95" s="136">
        <f t="shared" si="8"/>
        <v>50</v>
      </c>
      <c r="E95" s="136">
        <f t="shared" si="8"/>
        <v>50</v>
      </c>
    </row>
    <row r="96" spans="1:5" ht="22.5" x14ac:dyDescent="0.2">
      <c r="A96" s="131" t="s">
        <v>82</v>
      </c>
      <c r="B96" s="149" t="s">
        <v>253</v>
      </c>
      <c r="C96" s="135">
        <v>240</v>
      </c>
      <c r="D96" s="136">
        <v>50</v>
      </c>
      <c r="E96" s="136">
        <v>50</v>
      </c>
    </row>
    <row r="97" spans="1:5" ht="22.5" x14ac:dyDescent="0.2">
      <c r="A97" s="195" t="s">
        <v>443</v>
      </c>
      <c r="B97" s="193" t="s">
        <v>220</v>
      </c>
      <c r="C97" s="194"/>
      <c r="D97" s="177">
        <f>D98+D102</f>
        <v>1527.6</v>
      </c>
      <c r="E97" s="177">
        <f>E98+E102</f>
        <v>1484.6</v>
      </c>
    </row>
    <row r="98" spans="1:5" ht="33.75" x14ac:dyDescent="0.2">
      <c r="A98" s="131" t="s">
        <v>135</v>
      </c>
      <c r="B98" s="134" t="s">
        <v>221</v>
      </c>
      <c r="C98" s="135"/>
      <c r="D98" s="136">
        <f t="shared" ref="D98:E100" si="9">D99</f>
        <v>1484.6</v>
      </c>
      <c r="E98" s="136">
        <f t="shared" si="9"/>
        <v>1484.6</v>
      </c>
    </row>
    <row r="99" spans="1:5" ht="22.5" x14ac:dyDescent="0.2">
      <c r="A99" s="131" t="s">
        <v>116</v>
      </c>
      <c r="B99" s="134" t="s">
        <v>222</v>
      </c>
      <c r="C99" s="135"/>
      <c r="D99" s="136">
        <f t="shared" si="9"/>
        <v>1484.6</v>
      </c>
      <c r="E99" s="136">
        <f t="shared" si="9"/>
        <v>1484.6</v>
      </c>
    </row>
    <row r="100" spans="1:5" ht="22.5" x14ac:dyDescent="0.2">
      <c r="A100" s="131" t="s">
        <v>147</v>
      </c>
      <c r="B100" s="134" t="s">
        <v>222</v>
      </c>
      <c r="C100" s="135" t="s">
        <v>81</v>
      </c>
      <c r="D100" s="136">
        <f t="shared" si="9"/>
        <v>1484.6</v>
      </c>
      <c r="E100" s="136">
        <f t="shared" si="9"/>
        <v>1484.6</v>
      </c>
    </row>
    <row r="101" spans="1:5" ht="22.5" x14ac:dyDescent="0.2">
      <c r="A101" s="131" t="s">
        <v>82</v>
      </c>
      <c r="B101" s="134" t="s">
        <v>222</v>
      </c>
      <c r="C101" s="135" t="s">
        <v>83</v>
      </c>
      <c r="D101" s="136">
        <v>1484.6</v>
      </c>
      <c r="E101" s="136">
        <v>1484.6</v>
      </c>
    </row>
    <row r="102" spans="1:5" ht="22.5" x14ac:dyDescent="0.2">
      <c r="A102" s="131" t="s">
        <v>340</v>
      </c>
      <c r="B102" s="134" t="s">
        <v>337</v>
      </c>
      <c r="C102" s="135"/>
      <c r="D102" s="136">
        <f t="shared" ref="D102:E104" si="10">D103</f>
        <v>43</v>
      </c>
      <c r="E102" s="136">
        <f t="shared" si="10"/>
        <v>0</v>
      </c>
    </row>
    <row r="103" spans="1:5" ht="22.5" x14ac:dyDescent="0.2">
      <c r="A103" s="131" t="s">
        <v>116</v>
      </c>
      <c r="B103" s="134" t="s">
        <v>339</v>
      </c>
      <c r="C103" s="135"/>
      <c r="D103" s="136">
        <f t="shared" si="10"/>
        <v>43</v>
      </c>
      <c r="E103" s="136">
        <f t="shared" si="10"/>
        <v>0</v>
      </c>
    </row>
    <row r="104" spans="1:5" ht="22.5" x14ac:dyDescent="0.2">
      <c r="A104" s="131" t="s">
        <v>147</v>
      </c>
      <c r="B104" s="134" t="s">
        <v>339</v>
      </c>
      <c r="C104" s="135" t="s">
        <v>81</v>
      </c>
      <c r="D104" s="136">
        <f t="shared" si="10"/>
        <v>43</v>
      </c>
      <c r="E104" s="136">
        <f t="shared" si="10"/>
        <v>0</v>
      </c>
    </row>
    <row r="105" spans="1:5" ht="22.5" x14ac:dyDescent="0.2">
      <c r="A105" s="131" t="s">
        <v>82</v>
      </c>
      <c r="B105" s="134" t="s">
        <v>339</v>
      </c>
      <c r="C105" s="135" t="s">
        <v>83</v>
      </c>
      <c r="D105" s="136">
        <v>43</v>
      </c>
      <c r="E105" s="136">
        <v>0</v>
      </c>
    </row>
    <row r="106" spans="1:5" ht="22.5" x14ac:dyDescent="0.2">
      <c r="A106" s="201" t="s">
        <v>367</v>
      </c>
      <c r="B106" s="202" t="s">
        <v>245</v>
      </c>
      <c r="C106" s="203" t="s">
        <v>80</v>
      </c>
      <c r="D106" s="204">
        <f>D110+D107+D114</f>
        <v>594</v>
      </c>
      <c r="E106" s="204">
        <f>E110+E107+E114</f>
        <v>589</v>
      </c>
    </row>
    <row r="107" spans="1:5" ht="22.5" x14ac:dyDescent="0.2">
      <c r="A107" s="139" t="s">
        <v>373</v>
      </c>
      <c r="B107" s="134" t="s">
        <v>372</v>
      </c>
      <c r="C107" s="135"/>
      <c r="D107" s="136">
        <f>D108</f>
        <v>180</v>
      </c>
      <c r="E107" s="136">
        <f>E108</f>
        <v>175</v>
      </c>
    </row>
    <row r="108" spans="1:5" ht="22.5" x14ac:dyDescent="0.2">
      <c r="A108" s="131" t="s">
        <v>147</v>
      </c>
      <c r="B108" s="134" t="s">
        <v>371</v>
      </c>
      <c r="C108" s="135">
        <v>200</v>
      </c>
      <c r="D108" s="136">
        <f>D109</f>
        <v>180</v>
      </c>
      <c r="E108" s="136">
        <f>E109</f>
        <v>175</v>
      </c>
    </row>
    <row r="109" spans="1:5" ht="22.5" x14ac:dyDescent="0.2">
      <c r="A109" s="131" t="s">
        <v>82</v>
      </c>
      <c r="B109" s="134" t="s">
        <v>371</v>
      </c>
      <c r="C109" s="135">
        <v>240</v>
      </c>
      <c r="D109" s="136">
        <v>180</v>
      </c>
      <c r="E109" s="136">
        <v>175</v>
      </c>
    </row>
    <row r="110" spans="1:5" ht="22.5" x14ac:dyDescent="0.2">
      <c r="A110" s="131" t="s">
        <v>151</v>
      </c>
      <c r="B110" s="134" t="s">
        <v>246</v>
      </c>
      <c r="C110" s="135"/>
      <c r="D110" s="136">
        <f t="shared" ref="D110:E112" si="11">D111</f>
        <v>414</v>
      </c>
      <c r="E110" s="136">
        <f t="shared" si="11"/>
        <v>414</v>
      </c>
    </row>
    <row r="111" spans="1:5" ht="22.5" x14ac:dyDescent="0.2">
      <c r="A111" s="131" t="s">
        <v>116</v>
      </c>
      <c r="B111" s="134" t="s">
        <v>387</v>
      </c>
      <c r="C111" s="135"/>
      <c r="D111" s="136">
        <f t="shared" si="11"/>
        <v>414</v>
      </c>
      <c r="E111" s="136">
        <f t="shared" si="11"/>
        <v>414</v>
      </c>
    </row>
    <row r="112" spans="1:5" ht="22.5" x14ac:dyDescent="0.2">
      <c r="A112" s="131" t="s">
        <v>147</v>
      </c>
      <c r="B112" s="134" t="s">
        <v>387</v>
      </c>
      <c r="C112" s="135" t="s">
        <v>81</v>
      </c>
      <c r="D112" s="136">
        <f t="shared" si="11"/>
        <v>414</v>
      </c>
      <c r="E112" s="136">
        <f t="shared" si="11"/>
        <v>414</v>
      </c>
    </row>
    <row r="113" spans="1:5" ht="22.5" x14ac:dyDescent="0.2">
      <c r="A113" s="131" t="s">
        <v>82</v>
      </c>
      <c r="B113" s="134" t="s">
        <v>387</v>
      </c>
      <c r="C113" s="135" t="s">
        <v>83</v>
      </c>
      <c r="D113" s="136">
        <v>414</v>
      </c>
      <c r="E113" s="136">
        <v>414</v>
      </c>
    </row>
    <row r="114" spans="1:5" ht="33.75" x14ac:dyDescent="0.2">
      <c r="A114" s="131" t="s">
        <v>389</v>
      </c>
      <c r="B114" s="134" t="s">
        <v>385</v>
      </c>
      <c r="C114" s="135"/>
      <c r="D114" s="136">
        <f t="shared" ref="D114:E116" si="12">D115</f>
        <v>0</v>
      </c>
      <c r="E114" s="136">
        <f t="shared" si="12"/>
        <v>0</v>
      </c>
    </row>
    <row r="115" spans="1:5" ht="22.5" x14ac:dyDescent="0.2">
      <c r="A115" s="131" t="s">
        <v>116</v>
      </c>
      <c r="B115" s="134" t="s">
        <v>390</v>
      </c>
      <c r="C115" s="135"/>
      <c r="D115" s="136">
        <f t="shared" si="12"/>
        <v>0</v>
      </c>
      <c r="E115" s="136">
        <f t="shared" si="12"/>
        <v>0</v>
      </c>
    </row>
    <row r="116" spans="1:5" ht="22.5" x14ac:dyDescent="0.2">
      <c r="A116" s="131" t="s">
        <v>147</v>
      </c>
      <c r="B116" s="134" t="s">
        <v>390</v>
      </c>
      <c r="C116" s="135" t="s">
        <v>81</v>
      </c>
      <c r="D116" s="136">
        <f t="shared" si="12"/>
        <v>0</v>
      </c>
      <c r="E116" s="136">
        <f t="shared" si="12"/>
        <v>0</v>
      </c>
    </row>
    <row r="117" spans="1:5" ht="22.5" x14ac:dyDescent="0.2">
      <c r="A117" s="131" t="s">
        <v>431</v>
      </c>
      <c r="B117" s="134" t="s">
        <v>390</v>
      </c>
      <c r="C117" s="135" t="s">
        <v>83</v>
      </c>
      <c r="D117" s="136"/>
      <c r="E117" s="136"/>
    </row>
    <row r="118" spans="1:5" ht="22.5" x14ac:dyDescent="0.2">
      <c r="A118" s="131" t="s">
        <v>431</v>
      </c>
      <c r="B118" s="134" t="s">
        <v>429</v>
      </c>
      <c r="C118" s="135"/>
      <c r="D118" s="136">
        <f t="shared" ref="D118:E120" si="13">D119</f>
        <v>0</v>
      </c>
      <c r="E118" s="136">
        <f t="shared" si="13"/>
        <v>0</v>
      </c>
    </row>
    <row r="119" spans="1:5" ht="22.5" x14ac:dyDescent="0.2">
      <c r="A119" s="131" t="s">
        <v>116</v>
      </c>
      <c r="B119" s="134" t="s">
        <v>430</v>
      </c>
      <c r="C119" s="135"/>
      <c r="D119" s="136">
        <f t="shared" si="13"/>
        <v>0</v>
      </c>
      <c r="E119" s="136">
        <f t="shared" si="13"/>
        <v>0</v>
      </c>
    </row>
    <row r="120" spans="1:5" ht="22.5" x14ac:dyDescent="0.2">
      <c r="A120" s="131" t="s">
        <v>147</v>
      </c>
      <c r="B120" s="134" t="s">
        <v>430</v>
      </c>
      <c r="C120" s="135">
        <v>200</v>
      </c>
      <c r="D120" s="136">
        <f t="shared" si="13"/>
        <v>0</v>
      </c>
      <c r="E120" s="136">
        <f t="shared" si="13"/>
        <v>0</v>
      </c>
    </row>
    <row r="121" spans="1:5" ht="22.5" x14ac:dyDescent="0.2">
      <c r="A121" s="131" t="s">
        <v>431</v>
      </c>
      <c r="B121" s="134" t="s">
        <v>430</v>
      </c>
      <c r="C121" s="135">
        <v>240</v>
      </c>
      <c r="D121" s="136"/>
      <c r="E121" s="136"/>
    </row>
    <row r="122" spans="1:5" ht="22.5" x14ac:dyDescent="0.2">
      <c r="A122" s="195" t="s">
        <v>440</v>
      </c>
      <c r="B122" s="193" t="s">
        <v>377</v>
      </c>
      <c r="C122" s="194"/>
      <c r="D122" s="177">
        <f>D123</f>
        <v>536</v>
      </c>
      <c r="E122" s="177">
        <f>E123</f>
        <v>54</v>
      </c>
    </row>
    <row r="123" spans="1:5" x14ac:dyDescent="0.2">
      <c r="A123" s="131" t="s">
        <v>384</v>
      </c>
      <c r="B123" s="134" t="s">
        <v>383</v>
      </c>
      <c r="C123" s="135"/>
      <c r="D123" s="136">
        <f>D124</f>
        <v>536</v>
      </c>
      <c r="E123" s="136">
        <f>E124</f>
        <v>54</v>
      </c>
    </row>
    <row r="124" spans="1:5" ht="22.5" x14ac:dyDescent="0.2">
      <c r="A124" s="131" t="s">
        <v>378</v>
      </c>
      <c r="B124" s="134" t="s">
        <v>379</v>
      </c>
      <c r="C124" s="135"/>
      <c r="D124" s="136">
        <f>D128+D125</f>
        <v>536</v>
      </c>
      <c r="E124" s="136">
        <f>E128+E125</f>
        <v>54</v>
      </c>
    </row>
    <row r="125" spans="1:5" ht="22.5" x14ac:dyDescent="0.2">
      <c r="A125" s="131" t="s">
        <v>374</v>
      </c>
      <c r="B125" s="134" t="s">
        <v>380</v>
      </c>
      <c r="C125" s="135"/>
      <c r="D125" s="136">
        <f>D126</f>
        <v>216</v>
      </c>
      <c r="E125" s="136">
        <f>E126</f>
        <v>27</v>
      </c>
    </row>
    <row r="126" spans="1:5" ht="45" x14ac:dyDescent="0.2">
      <c r="A126" s="131" t="s">
        <v>84</v>
      </c>
      <c r="B126" s="134" t="s">
        <v>380</v>
      </c>
      <c r="C126" s="135">
        <v>100</v>
      </c>
      <c r="D126" s="136">
        <f>D127</f>
        <v>216</v>
      </c>
      <c r="E126" s="136">
        <f>E127</f>
        <v>27</v>
      </c>
    </row>
    <row r="127" spans="1:5" x14ac:dyDescent="0.2">
      <c r="A127" s="131" t="s">
        <v>86</v>
      </c>
      <c r="B127" s="134" t="s">
        <v>380</v>
      </c>
      <c r="C127" s="135">
        <v>110</v>
      </c>
      <c r="D127" s="136">
        <v>216</v>
      </c>
      <c r="E127" s="136">
        <v>27</v>
      </c>
    </row>
    <row r="128" spans="1:5" ht="22.5" x14ac:dyDescent="0.2">
      <c r="A128" s="131" t="s">
        <v>381</v>
      </c>
      <c r="B128" s="134" t="s">
        <v>382</v>
      </c>
      <c r="C128" s="135"/>
      <c r="D128" s="136">
        <f>D129</f>
        <v>320</v>
      </c>
      <c r="E128" s="136">
        <f>E129</f>
        <v>27</v>
      </c>
    </row>
    <row r="129" spans="1:5" ht="45" x14ac:dyDescent="0.2">
      <c r="A129" s="131" t="s">
        <v>84</v>
      </c>
      <c r="B129" s="134" t="s">
        <v>382</v>
      </c>
      <c r="C129" s="135">
        <v>100</v>
      </c>
      <c r="D129" s="136">
        <f>D130</f>
        <v>320</v>
      </c>
      <c r="E129" s="136">
        <f>E130</f>
        <v>27</v>
      </c>
    </row>
    <row r="130" spans="1:5" x14ac:dyDescent="0.2">
      <c r="A130" s="131" t="s">
        <v>86</v>
      </c>
      <c r="B130" s="134" t="s">
        <v>382</v>
      </c>
      <c r="C130" s="135">
        <v>110</v>
      </c>
      <c r="D130" s="136">
        <v>320</v>
      </c>
      <c r="E130" s="136">
        <v>27</v>
      </c>
    </row>
    <row r="131" spans="1:5" ht="33.75" x14ac:dyDescent="0.2">
      <c r="A131" s="195" t="s">
        <v>436</v>
      </c>
      <c r="B131" s="193" t="s">
        <v>223</v>
      </c>
      <c r="C131" s="198"/>
      <c r="D131" s="199">
        <f>D132+D144+D149</f>
        <v>63</v>
      </c>
      <c r="E131" s="199">
        <f>E132+E144+E149</f>
        <v>63</v>
      </c>
    </row>
    <row r="132" spans="1:5" x14ac:dyDescent="0.2">
      <c r="A132" s="138" t="s">
        <v>95</v>
      </c>
      <c r="B132" s="134" t="s">
        <v>224</v>
      </c>
      <c r="C132" s="45"/>
      <c r="D132" s="207">
        <f>D133+D140</f>
        <v>61</v>
      </c>
      <c r="E132" s="207">
        <f>E133+E140</f>
        <v>61</v>
      </c>
    </row>
    <row r="133" spans="1:5" ht="22.5" x14ac:dyDescent="0.2">
      <c r="A133" s="131" t="s">
        <v>229</v>
      </c>
      <c r="B133" s="134" t="s">
        <v>230</v>
      </c>
      <c r="C133" s="135"/>
      <c r="D133" s="136">
        <f>D134+D137</f>
        <v>31</v>
      </c>
      <c r="E133" s="136">
        <f>E134+E137</f>
        <v>31</v>
      </c>
    </row>
    <row r="134" spans="1:5" ht="22.5" x14ac:dyDescent="0.2">
      <c r="A134" s="131" t="s">
        <v>200</v>
      </c>
      <c r="B134" s="134" t="s">
        <v>231</v>
      </c>
      <c r="C134" s="135"/>
      <c r="D134" s="136">
        <f>D135</f>
        <v>24.8</v>
      </c>
      <c r="E134" s="136">
        <f>E135</f>
        <v>24.8</v>
      </c>
    </row>
    <row r="135" spans="1:5" ht="45" x14ac:dyDescent="0.2">
      <c r="A135" s="131" t="s">
        <v>84</v>
      </c>
      <c r="B135" s="134" t="s">
        <v>231</v>
      </c>
      <c r="C135" s="135">
        <v>100</v>
      </c>
      <c r="D135" s="136">
        <f>D136</f>
        <v>24.8</v>
      </c>
      <c r="E135" s="136">
        <f>E136</f>
        <v>24.8</v>
      </c>
    </row>
    <row r="136" spans="1:5" x14ac:dyDescent="0.2">
      <c r="A136" s="131" t="s">
        <v>86</v>
      </c>
      <c r="B136" s="134" t="s">
        <v>231</v>
      </c>
      <c r="C136" s="135">
        <v>110</v>
      </c>
      <c r="D136" s="136">
        <v>24.8</v>
      </c>
      <c r="E136" s="136">
        <v>24.8</v>
      </c>
    </row>
    <row r="137" spans="1:5" ht="33.75" x14ac:dyDescent="0.2">
      <c r="A137" s="131" t="s">
        <v>201</v>
      </c>
      <c r="B137" s="134" t="s">
        <v>232</v>
      </c>
      <c r="C137" s="135"/>
      <c r="D137" s="140">
        <f>+D138</f>
        <v>6.2</v>
      </c>
      <c r="E137" s="140">
        <f>+E138</f>
        <v>6.2</v>
      </c>
    </row>
    <row r="138" spans="1:5" ht="45" x14ac:dyDescent="0.2">
      <c r="A138" s="131" t="s">
        <v>84</v>
      </c>
      <c r="B138" s="134" t="s">
        <v>232</v>
      </c>
      <c r="C138" s="135">
        <v>100</v>
      </c>
      <c r="D138" s="140">
        <f>D139</f>
        <v>6.2</v>
      </c>
      <c r="E138" s="140">
        <f>E139</f>
        <v>6.2</v>
      </c>
    </row>
    <row r="139" spans="1:5" x14ac:dyDescent="0.2">
      <c r="A139" s="131" t="s">
        <v>86</v>
      </c>
      <c r="B139" s="134" t="s">
        <v>232</v>
      </c>
      <c r="C139" s="135">
        <v>110</v>
      </c>
      <c r="D139" s="136">
        <v>6.2</v>
      </c>
      <c r="E139" s="136">
        <v>6.2</v>
      </c>
    </row>
    <row r="140" spans="1:5" ht="33.75" x14ac:dyDescent="0.2">
      <c r="A140" s="131" t="s">
        <v>227</v>
      </c>
      <c r="B140" s="134" t="s">
        <v>226</v>
      </c>
      <c r="C140" s="135"/>
      <c r="D140" s="136">
        <f t="shared" ref="D140:E142" si="14">D141</f>
        <v>30</v>
      </c>
      <c r="E140" s="136">
        <f t="shared" si="14"/>
        <v>30</v>
      </c>
    </row>
    <row r="141" spans="1:5" ht="90" x14ac:dyDescent="0.2">
      <c r="A141" s="131" t="s">
        <v>228</v>
      </c>
      <c r="B141" s="149" t="s">
        <v>225</v>
      </c>
      <c r="C141" s="135"/>
      <c r="D141" s="136">
        <f t="shared" si="14"/>
        <v>30</v>
      </c>
      <c r="E141" s="136">
        <f t="shared" si="14"/>
        <v>30</v>
      </c>
    </row>
    <row r="142" spans="1:5" ht="22.5" x14ac:dyDescent="0.2">
      <c r="A142" s="131" t="s">
        <v>147</v>
      </c>
      <c r="B142" s="149" t="s">
        <v>225</v>
      </c>
      <c r="C142" s="135">
        <v>200</v>
      </c>
      <c r="D142" s="136">
        <f t="shared" si="14"/>
        <v>30</v>
      </c>
      <c r="E142" s="136">
        <f t="shared" si="14"/>
        <v>30</v>
      </c>
    </row>
    <row r="143" spans="1:5" ht="22.5" x14ac:dyDescent="0.2">
      <c r="A143" s="131" t="s">
        <v>82</v>
      </c>
      <c r="B143" s="149" t="s">
        <v>225</v>
      </c>
      <c r="C143" s="135">
        <v>240</v>
      </c>
      <c r="D143" s="136">
        <v>30</v>
      </c>
      <c r="E143" s="136">
        <v>30</v>
      </c>
    </row>
    <row r="144" spans="1:5" ht="22.5" x14ac:dyDescent="0.2">
      <c r="A144" s="131" t="s">
        <v>264</v>
      </c>
      <c r="B144" s="134" t="s">
        <v>265</v>
      </c>
      <c r="C144" s="135"/>
      <c r="D144" s="136">
        <f>D145</f>
        <v>1</v>
      </c>
      <c r="E144" s="136">
        <f>E145</f>
        <v>1</v>
      </c>
    </row>
    <row r="145" spans="1:5" ht="33.75" x14ac:dyDescent="0.2">
      <c r="A145" s="131" t="s">
        <v>329</v>
      </c>
      <c r="B145" s="134" t="s">
        <v>266</v>
      </c>
      <c r="C145" s="135"/>
      <c r="D145" s="136">
        <f>D146</f>
        <v>1</v>
      </c>
      <c r="E145" s="136">
        <f>E146</f>
        <v>1</v>
      </c>
    </row>
    <row r="146" spans="1:5" ht="22.5" x14ac:dyDescent="0.2">
      <c r="A146" s="131" t="s">
        <v>116</v>
      </c>
      <c r="B146" s="134" t="s">
        <v>267</v>
      </c>
      <c r="C146" s="135"/>
      <c r="D146" s="136">
        <f t="shared" ref="D146:E147" si="15">D147</f>
        <v>1</v>
      </c>
      <c r="E146" s="136">
        <f t="shared" si="15"/>
        <v>1</v>
      </c>
    </row>
    <row r="147" spans="1:5" ht="22.5" x14ac:dyDescent="0.2">
      <c r="A147" s="131" t="s">
        <v>147</v>
      </c>
      <c r="B147" s="134" t="s">
        <v>267</v>
      </c>
      <c r="C147" s="135">
        <v>200</v>
      </c>
      <c r="D147" s="136">
        <f t="shared" si="15"/>
        <v>1</v>
      </c>
      <c r="E147" s="136">
        <f t="shared" si="15"/>
        <v>1</v>
      </c>
    </row>
    <row r="148" spans="1:5" ht="22.5" x14ac:dyDescent="0.2">
      <c r="A148" s="131" t="s">
        <v>82</v>
      </c>
      <c r="B148" s="134" t="s">
        <v>267</v>
      </c>
      <c r="C148" s="135">
        <v>240</v>
      </c>
      <c r="D148" s="136">
        <v>1</v>
      </c>
      <c r="E148" s="136">
        <v>1</v>
      </c>
    </row>
    <row r="149" spans="1:5" x14ac:dyDescent="0.2">
      <c r="A149" s="131" t="s">
        <v>269</v>
      </c>
      <c r="B149" s="134" t="s">
        <v>268</v>
      </c>
      <c r="C149" s="135"/>
      <c r="D149" s="136">
        <f>D146</f>
        <v>1</v>
      </c>
      <c r="E149" s="136">
        <f>E146</f>
        <v>1</v>
      </c>
    </row>
    <row r="150" spans="1:5" ht="33.75" x14ac:dyDescent="0.2">
      <c r="A150" s="131" t="s">
        <v>270</v>
      </c>
      <c r="B150" s="134" t="s">
        <v>271</v>
      </c>
      <c r="C150" s="135"/>
      <c r="D150" s="136">
        <f t="shared" ref="D150:E152" si="16">D151</f>
        <v>1</v>
      </c>
      <c r="E150" s="136">
        <f t="shared" si="16"/>
        <v>1</v>
      </c>
    </row>
    <row r="151" spans="1:5" ht="22.5" x14ac:dyDescent="0.2">
      <c r="A151" s="131" t="s">
        <v>116</v>
      </c>
      <c r="B151" s="134" t="s">
        <v>272</v>
      </c>
      <c r="C151" s="135"/>
      <c r="D151" s="136">
        <f t="shared" si="16"/>
        <v>1</v>
      </c>
      <c r="E151" s="136">
        <f t="shared" si="16"/>
        <v>1</v>
      </c>
    </row>
    <row r="152" spans="1:5" ht="22.5" x14ac:dyDescent="0.2">
      <c r="A152" s="131" t="s">
        <v>147</v>
      </c>
      <c r="B152" s="134" t="s">
        <v>272</v>
      </c>
      <c r="C152" s="135">
        <v>200</v>
      </c>
      <c r="D152" s="136">
        <f t="shared" si="16"/>
        <v>1</v>
      </c>
      <c r="E152" s="136">
        <f t="shared" si="16"/>
        <v>1</v>
      </c>
    </row>
    <row r="153" spans="1:5" ht="22.5" x14ac:dyDescent="0.2">
      <c r="A153" s="131" t="s">
        <v>82</v>
      </c>
      <c r="B153" s="134" t="s">
        <v>272</v>
      </c>
      <c r="C153" s="135">
        <v>240</v>
      </c>
      <c r="D153" s="136">
        <v>1</v>
      </c>
      <c r="E153" s="136">
        <v>1</v>
      </c>
    </row>
    <row r="154" spans="1:5" ht="33.75" x14ac:dyDescent="0.2">
      <c r="A154" s="197" t="s">
        <v>435</v>
      </c>
      <c r="B154" s="193" t="s">
        <v>236</v>
      </c>
      <c r="C154" s="198"/>
      <c r="D154" s="199">
        <f>D155+D166</f>
        <v>294.8</v>
      </c>
      <c r="E154" s="199">
        <f>E155+E166</f>
        <v>305.59999999999997</v>
      </c>
    </row>
    <row r="155" spans="1:5" ht="22.5" x14ac:dyDescent="0.2">
      <c r="A155" s="139" t="s">
        <v>94</v>
      </c>
      <c r="B155" s="134" t="s">
        <v>240</v>
      </c>
      <c r="C155" s="135" t="s">
        <v>80</v>
      </c>
      <c r="D155" s="136">
        <f>D156</f>
        <v>44.2</v>
      </c>
      <c r="E155" s="136">
        <f>E156</f>
        <v>44.2</v>
      </c>
    </row>
    <row r="156" spans="1:5" ht="22.5" x14ac:dyDescent="0.2">
      <c r="A156" s="139" t="s">
        <v>242</v>
      </c>
      <c r="B156" s="134" t="s">
        <v>241</v>
      </c>
      <c r="C156" s="135" t="s">
        <v>80</v>
      </c>
      <c r="D156" s="136">
        <f>D157+D163+D160</f>
        <v>44.2</v>
      </c>
      <c r="E156" s="136">
        <f>E157+E163+E160</f>
        <v>44.2</v>
      </c>
    </row>
    <row r="157" spans="1:5" ht="56.25" x14ac:dyDescent="0.2">
      <c r="A157" s="139" t="s">
        <v>243</v>
      </c>
      <c r="B157" s="134" t="s">
        <v>278</v>
      </c>
      <c r="C157" s="135"/>
      <c r="D157" s="136">
        <f>D158</f>
        <v>0</v>
      </c>
      <c r="E157" s="136">
        <f>E158</f>
        <v>0</v>
      </c>
    </row>
    <row r="158" spans="1:5" ht="22.5" x14ac:dyDescent="0.2">
      <c r="A158" s="131" t="s">
        <v>147</v>
      </c>
      <c r="B158" s="134" t="s">
        <v>278</v>
      </c>
      <c r="C158" s="135" t="s">
        <v>81</v>
      </c>
      <c r="D158" s="136">
        <f>D159</f>
        <v>0</v>
      </c>
      <c r="E158" s="136">
        <f>E159</f>
        <v>0</v>
      </c>
    </row>
    <row r="159" spans="1:5" ht="22.5" x14ac:dyDescent="0.2">
      <c r="A159" s="131" t="s">
        <v>82</v>
      </c>
      <c r="B159" s="134" t="s">
        <v>278</v>
      </c>
      <c r="C159" s="135" t="s">
        <v>83</v>
      </c>
      <c r="D159" s="136"/>
      <c r="E159" s="136"/>
    </row>
    <row r="160" spans="1:5" ht="22.5" x14ac:dyDescent="0.2">
      <c r="A160" s="131" t="s">
        <v>116</v>
      </c>
      <c r="B160" s="134" t="s">
        <v>308</v>
      </c>
      <c r="C160" s="135"/>
      <c r="D160" s="136">
        <f>D161</f>
        <v>44.2</v>
      </c>
      <c r="E160" s="136">
        <f>E161</f>
        <v>44.2</v>
      </c>
    </row>
    <row r="161" spans="1:5" ht="22.5" x14ac:dyDescent="0.2">
      <c r="A161" s="131" t="s">
        <v>147</v>
      </c>
      <c r="B161" s="134" t="s">
        <v>308</v>
      </c>
      <c r="C161" s="135">
        <v>200</v>
      </c>
      <c r="D161" s="136">
        <f>D162</f>
        <v>44.2</v>
      </c>
      <c r="E161" s="136">
        <f>E162</f>
        <v>44.2</v>
      </c>
    </row>
    <row r="162" spans="1:5" ht="22.5" x14ac:dyDescent="0.2">
      <c r="A162" s="131" t="s">
        <v>82</v>
      </c>
      <c r="B162" s="134" t="s">
        <v>308</v>
      </c>
      <c r="C162" s="135">
        <v>240</v>
      </c>
      <c r="D162" s="136">
        <v>44.2</v>
      </c>
      <c r="E162" s="136">
        <v>44.2</v>
      </c>
    </row>
    <row r="163" spans="1:5" ht="56.25" x14ac:dyDescent="0.2">
      <c r="A163" s="131" t="s">
        <v>244</v>
      </c>
      <c r="B163" s="134" t="s">
        <v>279</v>
      </c>
      <c r="C163" s="135"/>
      <c r="D163" s="136">
        <f t="shared" ref="D163:E164" si="17">D164</f>
        <v>0</v>
      </c>
      <c r="E163" s="136">
        <f t="shared" si="17"/>
        <v>0</v>
      </c>
    </row>
    <row r="164" spans="1:5" ht="22.5" x14ac:dyDescent="0.2">
      <c r="A164" s="131" t="s">
        <v>147</v>
      </c>
      <c r="B164" s="134" t="s">
        <v>279</v>
      </c>
      <c r="C164" s="135">
        <v>200</v>
      </c>
      <c r="D164" s="136">
        <f t="shared" si="17"/>
        <v>0</v>
      </c>
      <c r="E164" s="136">
        <f t="shared" si="17"/>
        <v>0</v>
      </c>
    </row>
    <row r="165" spans="1:5" ht="22.5" x14ac:dyDescent="0.2">
      <c r="A165" s="131" t="s">
        <v>82</v>
      </c>
      <c r="B165" s="134" t="s">
        <v>279</v>
      </c>
      <c r="C165" s="135">
        <v>240</v>
      </c>
      <c r="D165" s="136"/>
      <c r="E165" s="136"/>
    </row>
    <row r="166" spans="1:5" ht="22.5" x14ac:dyDescent="0.2">
      <c r="A166" s="139" t="s">
        <v>237</v>
      </c>
      <c r="B166" s="134" t="s">
        <v>238</v>
      </c>
      <c r="C166" s="135" t="s">
        <v>80</v>
      </c>
      <c r="D166" s="136">
        <f>D167</f>
        <v>250.6</v>
      </c>
      <c r="E166" s="136">
        <f>E167</f>
        <v>261.39999999999998</v>
      </c>
    </row>
    <row r="167" spans="1:5" ht="22.5" x14ac:dyDescent="0.2">
      <c r="A167" s="139" t="s">
        <v>121</v>
      </c>
      <c r="B167" s="134" t="s">
        <v>239</v>
      </c>
      <c r="C167" s="135"/>
      <c r="D167" s="136">
        <f>D168</f>
        <v>250.6</v>
      </c>
      <c r="E167" s="136">
        <f>E168</f>
        <v>261.39999999999998</v>
      </c>
    </row>
    <row r="168" spans="1:5" ht="22.5" x14ac:dyDescent="0.2">
      <c r="A168" s="139" t="s">
        <v>116</v>
      </c>
      <c r="B168" s="134" t="s">
        <v>262</v>
      </c>
      <c r="C168" s="135"/>
      <c r="D168" s="136">
        <f t="shared" ref="D168:E169" si="18">D169</f>
        <v>250.6</v>
      </c>
      <c r="E168" s="136">
        <f t="shared" si="18"/>
        <v>261.39999999999998</v>
      </c>
    </row>
    <row r="169" spans="1:5" ht="22.5" x14ac:dyDescent="0.2">
      <c r="A169" s="131" t="s">
        <v>147</v>
      </c>
      <c r="B169" s="134" t="s">
        <v>262</v>
      </c>
      <c r="C169" s="135" t="s">
        <v>81</v>
      </c>
      <c r="D169" s="136">
        <f t="shared" si="18"/>
        <v>250.6</v>
      </c>
      <c r="E169" s="136">
        <f t="shared" si="18"/>
        <v>261.39999999999998</v>
      </c>
    </row>
    <row r="170" spans="1:5" ht="22.5" x14ac:dyDescent="0.2">
      <c r="A170" s="131" t="s">
        <v>82</v>
      </c>
      <c r="B170" s="134" t="s">
        <v>262</v>
      </c>
      <c r="C170" s="135" t="s">
        <v>83</v>
      </c>
      <c r="D170" s="136">
        <v>250.6</v>
      </c>
      <c r="E170" s="136">
        <v>261.39999999999998</v>
      </c>
    </row>
    <row r="171" spans="1:5" ht="33.75" x14ac:dyDescent="0.2">
      <c r="A171" s="195" t="s">
        <v>438</v>
      </c>
      <c r="B171" s="196">
        <v>8400000000</v>
      </c>
      <c r="C171" s="194"/>
      <c r="D171" s="177">
        <f t="shared" ref="D171:E175" si="19">D172</f>
        <v>2273.1</v>
      </c>
      <c r="E171" s="177">
        <f t="shared" si="19"/>
        <v>2432.1999999999998</v>
      </c>
    </row>
    <row r="172" spans="1:5" x14ac:dyDescent="0.2">
      <c r="A172" s="131" t="s">
        <v>185</v>
      </c>
      <c r="B172" s="137">
        <v>8410000000</v>
      </c>
      <c r="C172" s="135"/>
      <c r="D172" s="136">
        <f t="shared" si="19"/>
        <v>2273.1</v>
      </c>
      <c r="E172" s="136">
        <f t="shared" si="19"/>
        <v>2432.1999999999998</v>
      </c>
    </row>
    <row r="173" spans="1:5" ht="22.5" x14ac:dyDescent="0.2">
      <c r="A173" s="131" t="s">
        <v>186</v>
      </c>
      <c r="B173" s="137">
        <v>8410100000</v>
      </c>
      <c r="C173" s="135"/>
      <c r="D173" s="136">
        <f t="shared" si="19"/>
        <v>2273.1</v>
      </c>
      <c r="E173" s="136">
        <f t="shared" si="19"/>
        <v>2432.1999999999998</v>
      </c>
    </row>
    <row r="174" spans="1:5" ht="22.5" x14ac:dyDescent="0.2">
      <c r="A174" s="131" t="s">
        <v>116</v>
      </c>
      <c r="B174" s="137">
        <v>8410199990</v>
      </c>
      <c r="C174" s="135"/>
      <c r="D174" s="136">
        <f t="shared" si="19"/>
        <v>2273.1</v>
      </c>
      <c r="E174" s="136">
        <f t="shared" si="19"/>
        <v>2432.1999999999998</v>
      </c>
    </row>
    <row r="175" spans="1:5" ht="22.5" x14ac:dyDescent="0.2">
      <c r="A175" s="131" t="s">
        <v>147</v>
      </c>
      <c r="B175" s="137">
        <v>8410199990</v>
      </c>
      <c r="C175" s="135">
        <v>200</v>
      </c>
      <c r="D175" s="136">
        <f t="shared" si="19"/>
        <v>2273.1</v>
      </c>
      <c r="E175" s="136">
        <f t="shared" si="19"/>
        <v>2432.1999999999998</v>
      </c>
    </row>
    <row r="176" spans="1:5" ht="22.5" x14ac:dyDescent="0.2">
      <c r="A176" s="131" t="s">
        <v>82</v>
      </c>
      <c r="B176" s="137">
        <v>8410199990</v>
      </c>
      <c r="C176" s="135">
        <v>240</v>
      </c>
      <c r="D176" s="136">
        <v>2273.1</v>
      </c>
      <c r="E176" s="136">
        <v>2432.1999999999998</v>
      </c>
    </row>
    <row r="177" spans="1:5" x14ac:dyDescent="0.2">
      <c r="A177" s="211" t="s">
        <v>131</v>
      </c>
      <c r="B177" s="212"/>
      <c r="C177" s="213"/>
      <c r="D177" s="214">
        <f>+D131+D24+D69+D97+D106+D154+D171+D40+D35+D7+D122</f>
        <v>31790.2</v>
      </c>
      <c r="E177" s="214">
        <f>+E131+E24+E69+E97+E106+E154+E171+E40+E35+E7+E122</f>
        <v>32212.799999999999</v>
      </c>
    </row>
    <row r="180" spans="1:5" x14ac:dyDescent="0.2">
      <c r="D180" s="191"/>
      <c r="E180" s="42"/>
    </row>
  </sheetData>
  <autoFilter ref="A6:E177"/>
  <mergeCells count="3">
    <mergeCell ref="D1:E1"/>
    <mergeCell ref="D5:E5"/>
    <mergeCell ref="A2:E3"/>
  </mergeCells>
  <pageMargins left="0" right="0" top="0" bottom="0" header="0" footer="0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Layout" zoomScaleNormal="100" workbookViewId="0">
      <selection activeCell="D1" sqref="D1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9.28515625" style="16" customWidth="1"/>
    <col min="5" max="16384" width="9.140625" style="15"/>
  </cols>
  <sheetData>
    <row r="1" spans="1:4" ht="62.25" customHeight="1" x14ac:dyDescent="0.2">
      <c r="B1" s="17"/>
      <c r="C1" s="17"/>
      <c r="D1" s="298" t="s">
        <v>454</v>
      </c>
    </row>
    <row r="3" spans="1:4" ht="24.75" customHeight="1" x14ac:dyDescent="0.2">
      <c r="A3" s="273" t="s">
        <v>414</v>
      </c>
      <c r="B3" s="273"/>
      <c r="C3" s="273"/>
      <c r="D3" s="273"/>
    </row>
    <row r="5" spans="1:4" x14ac:dyDescent="0.2">
      <c r="D5" s="16" t="s">
        <v>301</v>
      </c>
    </row>
    <row r="6" spans="1:4" ht="77.25" customHeight="1" x14ac:dyDescent="0.2">
      <c r="A6" s="172" t="s">
        <v>21</v>
      </c>
      <c r="B6" s="172" t="s">
        <v>22</v>
      </c>
      <c r="C6" s="172" t="s">
        <v>23</v>
      </c>
      <c r="D6" s="174" t="s">
        <v>405</v>
      </c>
    </row>
    <row r="7" spans="1:4" x14ac:dyDescent="0.2">
      <c r="A7" s="141" t="s">
        <v>26</v>
      </c>
      <c r="B7" s="142">
        <v>1</v>
      </c>
      <c r="C7" s="142">
        <v>0</v>
      </c>
      <c r="D7" s="144">
        <f>D8+D9+D10+D11+D12</f>
        <v>18081.099999999999</v>
      </c>
    </row>
    <row r="8" spans="1:4" ht="25.5" customHeight="1" x14ac:dyDescent="0.2">
      <c r="A8" s="141" t="s">
        <v>27</v>
      </c>
      <c r="B8" s="142">
        <v>1</v>
      </c>
      <c r="C8" s="142">
        <v>2</v>
      </c>
      <c r="D8" s="144">
        <f>'расходы по структуре 2022 '!G7</f>
        <v>2216.9</v>
      </c>
    </row>
    <row r="9" spans="1:4" ht="35.25" customHeight="1" x14ac:dyDescent="0.2">
      <c r="A9" s="141" t="s">
        <v>28</v>
      </c>
      <c r="B9" s="142">
        <v>1</v>
      </c>
      <c r="C9" s="142">
        <v>4</v>
      </c>
      <c r="D9" s="144">
        <f>'расходы по структуре 2022 '!G16</f>
        <v>11617.7</v>
      </c>
    </row>
    <row r="10" spans="1:4" ht="35.25" customHeight="1" x14ac:dyDescent="0.2">
      <c r="A10" s="131" t="s">
        <v>123</v>
      </c>
      <c r="B10" s="142">
        <v>1</v>
      </c>
      <c r="C10" s="142">
        <v>6</v>
      </c>
      <c r="D10" s="144">
        <f>'расходы по структуре 2022 '!G25</f>
        <v>45</v>
      </c>
    </row>
    <row r="11" spans="1:4" x14ac:dyDescent="0.2">
      <c r="A11" s="141" t="s">
        <v>29</v>
      </c>
      <c r="B11" s="142">
        <v>1</v>
      </c>
      <c r="C11" s="142">
        <v>11</v>
      </c>
      <c r="D11" s="144">
        <f>'расходы по структуре 2022 '!G36</f>
        <v>50</v>
      </c>
    </row>
    <row r="12" spans="1:4" x14ac:dyDescent="0.2">
      <c r="A12" s="141" t="s">
        <v>30</v>
      </c>
      <c r="B12" s="142">
        <v>1</v>
      </c>
      <c r="C12" s="142">
        <v>13</v>
      </c>
      <c r="D12" s="144">
        <f>'расходы по структуре 2022 '!G42</f>
        <v>4151.5</v>
      </c>
    </row>
    <row r="13" spans="1:4" x14ac:dyDescent="0.2">
      <c r="A13" s="141" t="s">
        <v>31</v>
      </c>
      <c r="B13" s="142">
        <v>2</v>
      </c>
      <c r="C13" s="142">
        <v>0</v>
      </c>
      <c r="D13" s="144">
        <f>D14</f>
        <v>246.89999999999998</v>
      </c>
    </row>
    <row r="14" spans="1:4" x14ac:dyDescent="0.2">
      <c r="A14" s="141" t="s">
        <v>32</v>
      </c>
      <c r="B14" s="142">
        <v>2</v>
      </c>
      <c r="C14" s="142">
        <v>3</v>
      </c>
      <c r="D14" s="144">
        <f>'расходы по структуре 2022 '!G97</f>
        <v>246.89999999999998</v>
      </c>
    </row>
    <row r="15" spans="1:4" ht="22.5" x14ac:dyDescent="0.2">
      <c r="A15" s="141" t="s">
        <v>33</v>
      </c>
      <c r="B15" s="142">
        <v>3</v>
      </c>
      <c r="C15" s="142">
        <v>0</v>
      </c>
      <c r="D15" s="144">
        <f>D16+D17+D18</f>
        <v>62</v>
      </c>
    </row>
    <row r="16" spans="1:4" x14ac:dyDescent="0.2">
      <c r="A16" s="141" t="s">
        <v>34</v>
      </c>
      <c r="B16" s="142">
        <v>3</v>
      </c>
      <c r="C16" s="142">
        <v>4</v>
      </c>
      <c r="D16" s="144">
        <f>'расходы по структуре 2022 '!G109</f>
        <v>30</v>
      </c>
    </row>
    <row r="17" spans="1:4" ht="24" customHeight="1" x14ac:dyDescent="0.2">
      <c r="A17" s="141" t="s">
        <v>399</v>
      </c>
      <c r="B17" s="142">
        <v>3</v>
      </c>
      <c r="C17" s="142">
        <v>9</v>
      </c>
      <c r="D17" s="144">
        <f>'расходы по структуре 2022 '!G117</f>
        <v>2</v>
      </c>
    </row>
    <row r="18" spans="1:4" ht="24" customHeight="1" x14ac:dyDescent="0.2">
      <c r="A18" s="131" t="s">
        <v>118</v>
      </c>
      <c r="B18" s="142">
        <v>3</v>
      </c>
      <c r="C18" s="142">
        <v>14</v>
      </c>
      <c r="D18" s="144">
        <f>'расходы по структуре 2022 '!G131</f>
        <v>30</v>
      </c>
    </row>
    <row r="19" spans="1:4" x14ac:dyDescent="0.2">
      <c r="A19" s="141" t="s">
        <v>35</v>
      </c>
      <c r="B19" s="142">
        <v>4</v>
      </c>
      <c r="C19" s="142">
        <v>0</v>
      </c>
      <c r="D19" s="144">
        <f>D21+D22+D23+D20</f>
        <v>3114.7</v>
      </c>
    </row>
    <row r="20" spans="1:4" x14ac:dyDescent="0.2">
      <c r="A20" s="141" t="s">
        <v>447</v>
      </c>
      <c r="B20" s="142">
        <v>4</v>
      </c>
      <c r="C20" s="142">
        <v>1</v>
      </c>
      <c r="D20" s="144">
        <f>'расходы по структуре 2022 '!G144</f>
        <v>520</v>
      </c>
    </row>
    <row r="21" spans="1:4" x14ac:dyDescent="0.2">
      <c r="A21" s="141" t="s">
        <v>188</v>
      </c>
      <c r="B21" s="142">
        <v>4</v>
      </c>
      <c r="C21" s="142">
        <v>9</v>
      </c>
      <c r="D21" s="144">
        <f>'расходы по структуре 2022 '!G158</f>
        <v>2193.9</v>
      </c>
    </row>
    <row r="22" spans="1:4" x14ac:dyDescent="0.2">
      <c r="A22" s="141" t="s">
        <v>36</v>
      </c>
      <c r="B22" s="142">
        <v>4</v>
      </c>
      <c r="C22" s="142">
        <v>10</v>
      </c>
      <c r="D22" s="144">
        <f>'расходы по структуре 2022 '!G166</f>
        <v>390.2</v>
      </c>
    </row>
    <row r="23" spans="1:4" x14ac:dyDescent="0.2">
      <c r="A23" s="141" t="s">
        <v>199</v>
      </c>
      <c r="B23" s="142">
        <v>4</v>
      </c>
      <c r="C23" s="142">
        <v>12</v>
      </c>
      <c r="D23" s="144">
        <f>'расходы по структуре 2022 '!G173</f>
        <v>10.6</v>
      </c>
    </row>
    <row r="24" spans="1:4" x14ac:dyDescent="0.2">
      <c r="A24" s="141" t="s">
        <v>37</v>
      </c>
      <c r="B24" s="142">
        <v>5</v>
      </c>
      <c r="C24" s="142">
        <v>0</v>
      </c>
      <c r="D24" s="144">
        <f>D25+D26+D27+D28</f>
        <v>1254.5</v>
      </c>
    </row>
    <row r="25" spans="1:4" x14ac:dyDescent="0.2">
      <c r="A25" s="141" t="s">
        <v>77</v>
      </c>
      <c r="B25" s="142">
        <v>5</v>
      </c>
      <c r="C25" s="142">
        <v>1</v>
      </c>
      <c r="D25" s="144">
        <f>'расходы по структуре 2022 '!G180</f>
        <v>241.5</v>
      </c>
    </row>
    <row r="26" spans="1:4" x14ac:dyDescent="0.2">
      <c r="A26" s="141" t="s">
        <v>57</v>
      </c>
      <c r="B26" s="142">
        <v>5</v>
      </c>
      <c r="C26" s="142">
        <v>2</v>
      </c>
      <c r="D26" s="144">
        <f>'расходы по структуре 2022 '!G188</f>
        <v>250</v>
      </c>
    </row>
    <row r="27" spans="1:4" x14ac:dyDescent="0.2">
      <c r="A27" s="141" t="s">
        <v>38</v>
      </c>
      <c r="B27" s="142">
        <v>5</v>
      </c>
      <c r="C27" s="142">
        <v>3</v>
      </c>
      <c r="D27" s="144">
        <f>'расходы по структуре 2022 '!G203</f>
        <v>763</v>
      </c>
    </row>
    <row r="28" spans="1:4" ht="13.5" customHeight="1" x14ac:dyDescent="0.2">
      <c r="A28" s="141" t="s">
        <v>394</v>
      </c>
      <c r="B28" s="142">
        <v>5</v>
      </c>
      <c r="C28" s="142">
        <v>5</v>
      </c>
      <c r="D28" s="144">
        <f>'расходы по структуре 2022 '!G237</f>
        <v>0</v>
      </c>
    </row>
    <row r="29" spans="1:4" x14ac:dyDescent="0.2">
      <c r="A29" s="141" t="s">
        <v>386</v>
      </c>
      <c r="B29" s="142">
        <v>6</v>
      </c>
      <c r="C29" s="142">
        <v>0</v>
      </c>
      <c r="D29" s="144">
        <f>D30</f>
        <v>0</v>
      </c>
    </row>
    <row r="30" spans="1:4" x14ac:dyDescent="0.2">
      <c r="A30" s="141" t="s">
        <v>310</v>
      </c>
      <c r="B30" s="142">
        <v>6</v>
      </c>
      <c r="C30" s="142">
        <v>5</v>
      </c>
      <c r="D30" s="144">
        <f>'расходы по структуре 2022 '!G245</f>
        <v>0</v>
      </c>
    </row>
    <row r="31" spans="1:4" x14ac:dyDescent="0.2">
      <c r="A31" s="141" t="s">
        <v>69</v>
      </c>
      <c r="B31" s="142">
        <v>8</v>
      </c>
      <c r="C31" s="142">
        <v>0</v>
      </c>
      <c r="D31" s="144">
        <f>D32</f>
        <v>2128.6999999999998</v>
      </c>
    </row>
    <row r="32" spans="1:4" x14ac:dyDescent="0.2">
      <c r="A32" s="141" t="s">
        <v>39</v>
      </c>
      <c r="B32" s="142">
        <v>8</v>
      </c>
      <c r="C32" s="142">
        <v>1</v>
      </c>
      <c r="D32" s="144">
        <f>'расходы по структуре 2022 '!G253</f>
        <v>2128.6999999999998</v>
      </c>
    </row>
    <row r="33" spans="1:4" x14ac:dyDescent="0.2">
      <c r="A33" s="141" t="s">
        <v>70</v>
      </c>
      <c r="B33" s="142">
        <v>11</v>
      </c>
      <c r="C33" s="142">
        <v>0</v>
      </c>
      <c r="D33" s="144">
        <f>D34</f>
        <v>7701</v>
      </c>
    </row>
    <row r="34" spans="1:4" x14ac:dyDescent="0.2">
      <c r="A34" s="141" t="s">
        <v>40</v>
      </c>
      <c r="B34" s="142">
        <v>11</v>
      </c>
      <c r="C34" s="142">
        <v>1</v>
      </c>
      <c r="D34" s="144">
        <f>'расходы по структуре 2022 '!G281</f>
        <v>7701</v>
      </c>
    </row>
    <row r="35" spans="1:4" x14ac:dyDescent="0.2">
      <c r="A35" s="181"/>
      <c r="B35" s="182"/>
      <c r="C35" s="183" t="s">
        <v>152</v>
      </c>
      <c r="D35" s="184">
        <f>D7+D13+D15+D19+D24+D31+D33+D29</f>
        <v>32588.9</v>
      </c>
    </row>
    <row r="37" spans="1:4" x14ac:dyDescent="0.2">
      <c r="D37" s="104">
        <f>'расходы по структуре 2022 '!G297</f>
        <v>32588.9</v>
      </c>
    </row>
    <row r="38" spans="1:4" x14ac:dyDescent="0.2">
      <c r="D38" s="221">
        <f>D37-D35</f>
        <v>0</v>
      </c>
    </row>
    <row r="39" spans="1:4" x14ac:dyDescent="0.2">
      <c r="D39" s="180"/>
    </row>
    <row r="40" spans="1:4" x14ac:dyDescent="0.2">
      <c r="D40" s="179"/>
    </row>
  </sheetData>
  <autoFilter ref="A6:D35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view="pageLayout" zoomScaleNormal="100" workbookViewId="0">
      <selection activeCell="D1" sqref="D1:E1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4.42578125" style="16" customWidth="1"/>
    <col min="5" max="5" width="14.5703125" style="15" customWidth="1"/>
    <col min="6" max="16384" width="9.140625" style="15"/>
  </cols>
  <sheetData>
    <row r="1" spans="1:5" ht="62.25" customHeight="1" x14ac:dyDescent="0.2">
      <c r="B1" s="17"/>
      <c r="C1" s="17"/>
      <c r="D1" s="299" t="s">
        <v>455</v>
      </c>
      <c r="E1" s="299"/>
    </row>
    <row r="3" spans="1:5" ht="24.75" customHeight="1" x14ac:dyDescent="0.2">
      <c r="A3" s="273" t="s">
        <v>415</v>
      </c>
      <c r="B3" s="273"/>
      <c r="C3" s="273"/>
      <c r="D3" s="273"/>
      <c r="E3" s="273"/>
    </row>
    <row r="5" spans="1:5" x14ac:dyDescent="0.2">
      <c r="E5" s="15" t="s">
        <v>301</v>
      </c>
    </row>
    <row r="6" spans="1:5" ht="20.25" customHeight="1" x14ac:dyDescent="0.2">
      <c r="A6" s="275" t="s">
        <v>21</v>
      </c>
      <c r="B6" s="275" t="s">
        <v>22</v>
      </c>
      <c r="C6" s="275" t="s">
        <v>23</v>
      </c>
      <c r="D6" s="274" t="s">
        <v>59</v>
      </c>
      <c r="E6" s="274"/>
    </row>
    <row r="7" spans="1:5" ht="14.25" customHeight="1" x14ac:dyDescent="0.2">
      <c r="A7" s="276"/>
      <c r="B7" s="276"/>
      <c r="C7" s="276"/>
      <c r="D7" s="174" t="s">
        <v>362</v>
      </c>
      <c r="E7" s="174" t="s">
        <v>363</v>
      </c>
    </row>
    <row r="8" spans="1:5" ht="17.25" customHeight="1" x14ac:dyDescent="0.2">
      <c r="A8" s="141" t="s">
        <v>26</v>
      </c>
      <c r="B8" s="142">
        <v>1</v>
      </c>
      <c r="C8" s="142">
        <v>0</v>
      </c>
      <c r="D8" s="144">
        <f>D9+D10+D13+D14+D12</f>
        <v>18325.5</v>
      </c>
      <c r="E8" s="144">
        <f>E9+E10+E13+E14+E12</f>
        <v>19153.5</v>
      </c>
    </row>
    <row r="9" spans="1:5" ht="25.5" customHeight="1" x14ac:dyDescent="0.2">
      <c r="A9" s="141" t="s">
        <v>27</v>
      </c>
      <c r="B9" s="142">
        <v>1</v>
      </c>
      <c r="C9" s="143">
        <v>2</v>
      </c>
      <c r="D9" s="144">
        <v>2185.9</v>
      </c>
      <c r="E9" s="144">
        <v>2235.3000000000002</v>
      </c>
    </row>
    <row r="10" spans="1:5" ht="35.25" customHeight="1" x14ac:dyDescent="0.2">
      <c r="A10" s="141" t="s">
        <v>28</v>
      </c>
      <c r="B10" s="142">
        <v>1</v>
      </c>
      <c r="C10" s="143">
        <v>4</v>
      </c>
      <c r="D10" s="144">
        <v>11637.7</v>
      </c>
      <c r="E10" s="144">
        <v>11637.7</v>
      </c>
    </row>
    <row r="11" spans="1:5" ht="35.25" hidden="1" customHeight="1" x14ac:dyDescent="0.2">
      <c r="A11" s="127" t="s">
        <v>123</v>
      </c>
      <c r="B11" s="128">
        <v>1</v>
      </c>
      <c r="C11" s="130">
        <v>6</v>
      </c>
      <c r="D11" s="129"/>
      <c r="E11" s="129"/>
    </row>
    <row r="12" spans="1:5" ht="35.25" customHeight="1" x14ac:dyDescent="0.2">
      <c r="A12" s="131" t="s">
        <v>123</v>
      </c>
      <c r="B12" s="142">
        <v>1</v>
      </c>
      <c r="C12" s="143">
        <v>6</v>
      </c>
      <c r="D12" s="144">
        <v>0</v>
      </c>
      <c r="E12" s="144">
        <v>0</v>
      </c>
    </row>
    <row r="13" spans="1:5" x14ac:dyDescent="0.2">
      <c r="A13" s="141" t="s">
        <v>29</v>
      </c>
      <c r="B13" s="142">
        <v>1</v>
      </c>
      <c r="C13" s="143">
        <v>11</v>
      </c>
      <c r="D13" s="144">
        <v>50</v>
      </c>
      <c r="E13" s="144">
        <v>181.8</v>
      </c>
    </row>
    <row r="14" spans="1:5" x14ac:dyDescent="0.2">
      <c r="A14" s="145" t="s">
        <v>30</v>
      </c>
      <c r="B14" s="143">
        <v>1</v>
      </c>
      <c r="C14" s="143">
        <v>13</v>
      </c>
      <c r="D14" s="144">
        <v>4451.8999999999996</v>
      </c>
      <c r="E14" s="144">
        <v>5098.7</v>
      </c>
    </row>
    <row r="15" spans="1:5" x14ac:dyDescent="0.2">
      <c r="A15" s="145" t="s">
        <v>31</v>
      </c>
      <c r="B15" s="143">
        <v>2</v>
      </c>
      <c r="C15" s="143">
        <v>0</v>
      </c>
      <c r="D15" s="144">
        <f>D16</f>
        <v>255.2</v>
      </c>
      <c r="E15" s="144">
        <f>E16</f>
        <v>264.2</v>
      </c>
    </row>
    <row r="16" spans="1:5" x14ac:dyDescent="0.2">
      <c r="A16" s="145" t="s">
        <v>32</v>
      </c>
      <c r="B16" s="143">
        <v>2</v>
      </c>
      <c r="C16" s="143">
        <v>3</v>
      </c>
      <c r="D16" s="144">
        <v>255.2</v>
      </c>
      <c r="E16" s="144">
        <v>264.2</v>
      </c>
    </row>
    <row r="17" spans="1:5" ht="22.5" x14ac:dyDescent="0.2">
      <c r="A17" s="145" t="s">
        <v>33</v>
      </c>
      <c r="B17" s="143">
        <v>3</v>
      </c>
      <c r="C17" s="143">
        <v>0</v>
      </c>
      <c r="D17" s="144">
        <f>D18+D19+D20</f>
        <v>63</v>
      </c>
      <c r="E17" s="144">
        <f>E18+E19+E20</f>
        <v>63</v>
      </c>
    </row>
    <row r="18" spans="1:5" x14ac:dyDescent="0.2">
      <c r="A18" s="145" t="s">
        <v>34</v>
      </c>
      <c r="B18" s="143">
        <v>3</v>
      </c>
      <c r="C18" s="143">
        <v>4</v>
      </c>
      <c r="D18" s="144">
        <v>30</v>
      </c>
      <c r="E18" s="144">
        <v>30</v>
      </c>
    </row>
    <row r="19" spans="1:5" ht="24" customHeight="1" x14ac:dyDescent="0.2">
      <c r="A19" s="145" t="s">
        <v>399</v>
      </c>
      <c r="B19" s="143">
        <v>3</v>
      </c>
      <c r="C19" s="143">
        <v>9</v>
      </c>
      <c r="D19" s="144">
        <v>2</v>
      </c>
      <c r="E19" s="144">
        <v>2</v>
      </c>
    </row>
    <row r="20" spans="1:5" ht="24" customHeight="1" x14ac:dyDescent="0.2">
      <c r="A20" s="151" t="s">
        <v>118</v>
      </c>
      <c r="B20" s="143">
        <v>3</v>
      </c>
      <c r="C20" s="143">
        <v>14</v>
      </c>
      <c r="D20" s="144">
        <v>31</v>
      </c>
      <c r="E20" s="144">
        <v>31</v>
      </c>
    </row>
    <row r="21" spans="1:5" x14ac:dyDescent="0.2">
      <c r="A21" s="145" t="s">
        <v>35</v>
      </c>
      <c r="B21" s="143">
        <v>4</v>
      </c>
      <c r="C21" s="143">
        <v>0</v>
      </c>
      <c r="D21" s="144">
        <f>D23+D24+D22</f>
        <v>3235.1</v>
      </c>
      <c r="E21" s="144">
        <f>E23+E24+E22</f>
        <v>2886.2</v>
      </c>
    </row>
    <row r="22" spans="1:5" x14ac:dyDescent="0.2">
      <c r="A22" s="145" t="s">
        <v>447</v>
      </c>
      <c r="B22" s="143">
        <v>4</v>
      </c>
      <c r="C22" s="143">
        <v>1</v>
      </c>
      <c r="D22" s="144">
        <f>'расходы по структуре 23 (24)'!G146</f>
        <v>536</v>
      </c>
      <c r="E22" s="144">
        <f>'расходы по структуре 23 (24)'!H146</f>
        <v>54</v>
      </c>
    </row>
    <row r="23" spans="1:5" x14ac:dyDescent="0.2">
      <c r="A23" s="145" t="s">
        <v>188</v>
      </c>
      <c r="B23" s="143">
        <v>4</v>
      </c>
      <c r="C23" s="143">
        <v>9</v>
      </c>
      <c r="D23" s="144">
        <v>2273.1</v>
      </c>
      <c r="E23" s="144">
        <v>2432.1999999999998</v>
      </c>
    </row>
    <row r="24" spans="1:5" x14ac:dyDescent="0.2">
      <c r="A24" s="145" t="s">
        <v>36</v>
      </c>
      <c r="B24" s="143">
        <v>4</v>
      </c>
      <c r="C24" s="143">
        <v>10</v>
      </c>
      <c r="D24" s="144">
        <v>426</v>
      </c>
      <c r="E24" s="144">
        <v>400</v>
      </c>
    </row>
    <row r="25" spans="1:5" ht="10.5" customHeight="1" x14ac:dyDescent="0.2">
      <c r="A25" s="141" t="s">
        <v>199</v>
      </c>
      <c r="B25" s="143">
        <v>4</v>
      </c>
      <c r="C25" s="143">
        <v>12</v>
      </c>
      <c r="D25" s="144">
        <v>0</v>
      </c>
      <c r="E25" s="144">
        <v>0</v>
      </c>
    </row>
    <row r="26" spans="1:5" x14ac:dyDescent="0.2">
      <c r="A26" s="145" t="s">
        <v>37</v>
      </c>
      <c r="B26" s="143">
        <v>5</v>
      </c>
      <c r="C26" s="143">
        <v>0</v>
      </c>
      <c r="D26" s="144">
        <f>D27+D28+D29</f>
        <v>888.8</v>
      </c>
      <c r="E26" s="144">
        <f>E27+E28+E29</f>
        <v>894.59999999999991</v>
      </c>
    </row>
    <row r="27" spans="1:5" x14ac:dyDescent="0.2">
      <c r="A27" s="145" t="s">
        <v>77</v>
      </c>
      <c r="B27" s="143">
        <v>5</v>
      </c>
      <c r="C27" s="143">
        <v>1</v>
      </c>
      <c r="D27" s="144">
        <v>250.6</v>
      </c>
      <c r="E27" s="144">
        <v>261.39999999999998</v>
      </c>
    </row>
    <row r="28" spans="1:5" x14ac:dyDescent="0.2">
      <c r="A28" s="145" t="s">
        <v>57</v>
      </c>
      <c r="B28" s="143">
        <v>5</v>
      </c>
      <c r="C28" s="143">
        <v>2</v>
      </c>
      <c r="D28" s="144">
        <v>44.2</v>
      </c>
      <c r="E28" s="144">
        <v>44.2</v>
      </c>
    </row>
    <row r="29" spans="1:5" x14ac:dyDescent="0.2">
      <c r="A29" s="145" t="s">
        <v>38</v>
      </c>
      <c r="B29" s="143">
        <v>5</v>
      </c>
      <c r="C29" s="143">
        <v>3</v>
      </c>
      <c r="D29" s="144">
        <f>'расходы по структуре 23 (24)'!G205</f>
        <v>594</v>
      </c>
      <c r="E29" s="144">
        <f>'расходы по структуре 23 (24)'!H205</f>
        <v>589</v>
      </c>
    </row>
    <row r="30" spans="1:5" x14ac:dyDescent="0.2">
      <c r="A30" s="145" t="s">
        <v>386</v>
      </c>
      <c r="B30" s="143">
        <v>6</v>
      </c>
      <c r="C30" s="143">
        <v>0</v>
      </c>
      <c r="D30" s="144">
        <f>D31</f>
        <v>0</v>
      </c>
      <c r="E30" s="144">
        <f>E31</f>
        <v>0</v>
      </c>
    </row>
    <row r="31" spans="1:5" x14ac:dyDescent="0.2">
      <c r="A31" s="145" t="s">
        <v>310</v>
      </c>
      <c r="B31" s="143">
        <v>6</v>
      </c>
      <c r="C31" s="143">
        <v>5</v>
      </c>
      <c r="D31" s="144">
        <v>0</v>
      </c>
      <c r="E31" s="144">
        <v>0</v>
      </c>
    </row>
    <row r="32" spans="1:5" x14ac:dyDescent="0.2">
      <c r="A32" s="145" t="s">
        <v>69</v>
      </c>
      <c r="B32" s="143">
        <v>8</v>
      </c>
      <c r="C32" s="143">
        <v>0</v>
      </c>
      <c r="D32" s="144">
        <f>D33</f>
        <v>1673.6</v>
      </c>
      <c r="E32" s="144">
        <f>E33</f>
        <v>1635.8</v>
      </c>
    </row>
    <row r="33" spans="1:5" x14ac:dyDescent="0.2">
      <c r="A33" s="145" t="s">
        <v>39</v>
      </c>
      <c r="B33" s="143">
        <v>8</v>
      </c>
      <c r="C33" s="143">
        <v>1</v>
      </c>
      <c r="D33" s="144">
        <v>1673.6</v>
      </c>
      <c r="E33" s="144">
        <v>1635.8</v>
      </c>
    </row>
    <row r="34" spans="1:5" x14ac:dyDescent="0.2">
      <c r="A34" s="145" t="s">
        <v>70</v>
      </c>
      <c r="B34" s="143">
        <v>11</v>
      </c>
      <c r="C34" s="143">
        <v>0</v>
      </c>
      <c r="D34" s="144">
        <f>D35</f>
        <v>7349</v>
      </c>
      <c r="E34" s="144">
        <f>E35</f>
        <v>7315.5</v>
      </c>
    </row>
    <row r="35" spans="1:5" x14ac:dyDescent="0.2">
      <c r="A35" s="145" t="s">
        <v>40</v>
      </c>
      <c r="B35" s="143">
        <v>11</v>
      </c>
      <c r="C35" s="143">
        <v>1</v>
      </c>
      <c r="D35" s="144">
        <v>7349</v>
      </c>
      <c r="E35" s="144">
        <v>7315.5</v>
      </c>
    </row>
    <row r="36" spans="1:5" ht="12" thickBot="1" x14ac:dyDescent="0.25">
      <c r="A36" s="185"/>
      <c r="B36" s="186"/>
      <c r="C36" s="187" t="s">
        <v>152</v>
      </c>
      <c r="D36" s="184">
        <f>D8+D15+D17+D21+D26+D32+D34+D30</f>
        <v>31790.199999999997</v>
      </c>
      <c r="E36" s="184">
        <f>E8+E15+E17+E21+E26+E32+E34+E30</f>
        <v>32212.799999999999</v>
      </c>
    </row>
    <row r="38" spans="1:5" x14ac:dyDescent="0.2">
      <c r="D38" s="180"/>
      <c r="E38" s="190"/>
    </row>
    <row r="39" spans="1:5" x14ac:dyDescent="0.2">
      <c r="D39" s="179"/>
      <c r="E39" s="188"/>
    </row>
    <row r="40" spans="1:5" x14ac:dyDescent="0.2">
      <c r="D40" s="189"/>
      <c r="E40" s="180"/>
    </row>
    <row r="41" spans="1:5" x14ac:dyDescent="0.2">
      <c r="D41" s="104"/>
      <c r="E41" s="105"/>
    </row>
    <row r="42" spans="1:5" x14ac:dyDescent="0.2">
      <c r="D42" s="104"/>
      <c r="E42" s="105"/>
    </row>
    <row r="43" spans="1:5" x14ac:dyDescent="0.2">
      <c r="D43" s="104"/>
      <c r="E43" s="105"/>
    </row>
    <row r="44" spans="1:5" x14ac:dyDescent="0.2">
      <c r="D44" s="104"/>
      <c r="E44" s="105"/>
    </row>
    <row r="45" spans="1:5" x14ac:dyDescent="0.2">
      <c r="D45" s="104"/>
      <c r="E45" s="105"/>
    </row>
  </sheetData>
  <autoFilter ref="A6:E36">
    <filterColumn colId="3" showButton="0"/>
  </autoFilter>
  <mergeCells count="6">
    <mergeCell ref="D1:E1"/>
    <mergeCell ref="D6:E6"/>
    <mergeCell ref="A6:A7"/>
    <mergeCell ref="B6:B7"/>
    <mergeCell ref="C6:C7"/>
    <mergeCell ref="A3:E3"/>
  </mergeCells>
  <pageMargins left="0.7" right="0.7" top="0.75" bottom="0.75" header="0.3" footer="0.3"/>
  <pageSetup paperSize="9" scale="9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1"/>
  <sheetViews>
    <sheetView zoomScaleNormal="100" workbookViewId="0">
      <selection activeCell="F1" sqref="F1:G1"/>
    </sheetView>
  </sheetViews>
  <sheetFormatPr defaultRowHeight="11.25" x14ac:dyDescent="0.2"/>
  <cols>
    <col min="1" max="1" width="50.42578125" style="11" customWidth="1"/>
    <col min="2" max="2" width="9.425781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7.28515625" style="12" customWidth="1"/>
    <col min="8" max="8" width="9.140625" style="14"/>
    <col min="9" max="9" width="9.140625" style="14" customWidth="1"/>
    <col min="10" max="16384" width="9.140625" style="14"/>
  </cols>
  <sheetData>
    <row r="1" spans="1:8" ht="44.25" customHeight="1" x14ac:dyDescent="0.2">
      <c r="F1" s="297" t="s">
        <v>456</v>
      </c>
      <c r="G1" s="297"/>
    </row>
    <row r="2" spans="1:8" ht="22.5" customHeight="1" x14ac:dyDescent="0.2">
      <c r="A2" s="268" t="s">
        <v>416</v>
      </c>
      <c r="B2" s="268"/>
      <c r="C2" s="268"/>
      <c r="D2" s="268"/>
      <c r="E2" s="268"/>
      <c r="F2" s="268"/>
      <c r="G2" s="268"/>
    </row>
    <row r="3" spans="1:8" ht="21" customHeight="1" x14ac:dyDescent="0.2"/>
    <row r="4" spans="1:8" x14ac:dyDescent="0.2">
      <c r="G4" s="12" t="s">
        <v>301</v>
      </c>
    </row>
    <row r="5" spans="1:8" ht="81" customHeight="1" x14ac:dyDescent="0.2">
      <c r="A5" s="107" t="s">
        <v>21</v>
      </c>
      <c r="B5" s="107" t="s">
        <v>291</v>
      </c>
      <c r="C5" s="107" t="s">
        <v>22</v>
      </c>
      <c r="D5" s="107" t="s">
        <v>23</v>
      </c>
      <c r="E5" s="108" t="s">
        <v>24</v>
      </c>
      <c r="F5" s="107" t="s">
        <v>25</v>
      </c>
      <c r="G5" s="109" t="s">
        <v>405</v>
      </c>
    </row>
    <row r="6" spans="1:8" s="79" customFormat="1" ht="22.5" customHeight="1" x14ac:dyDescent="0.2">
      <c r="A6" s="80" t="s">
        <v>26</v>
      </c>
      <c r="B6" s="81">
        <v>650</v>
      </c>
      <c r="C6" s="82">
        <v>1</v>
      </c>
      <c r="D6" s="82">
        <v>0</v>
      </c>
      <c r="E6" s="83" t="s">
        <v>80</v>
      </c>
      <c r="F6" s="84" t="s">
        <v>80</v>
      </c>
      <c r="G6" s="85">
        <f>G7+G16+G25+G36+G42</f>
        <v>18081.099999999999</v>
      </c>
    </row>
    <row r="7" spans="1:8" ht="30.75" customHeight="1" x14ac:dyDescent="0.2">
      <c r="A7" s="75" t="s">
        <v>27</v>
      </c>
      <c r="B7" s="156">
        <v>650</v>
      </c>
      <c r="C7" s="86">
        <v>1</v>
      </c>
      <c r="D7" s="86">
        <v>2</v>
      </c>
      <c r="E7" s="63" t="s">
        <v>80</v>
      </c>
      <c r="F7" s="87" t="s">
        <v>80</v>
      </c>
      <c r="G7" s="62">
        <f t="shared" ref="G7:G11" si="0">G8</f>
        <v>2216.9</v>
      </c>
    </row>
    <row r="8" spans="1:8" ht="26.25" customHeight="1" x14ac:dyDescent="0.2">
      <c r="A8" s="139" t="s">
        <v>442</v>
      </c>
      <c r="B8" s="132">
        <v>650</v>
      </c>
      <c r="C8" s="133">
        <v>1</v>
      </c>
      <c r="D8" s="133">
        <v>2</v>
      </c>
      <c r="E8" s="134" t="s">
        <v>211</v>
      </c>
      <c r="F8" s="135" t="s">
        <v>80</v>
      </c>
      <c r="G8" s="136">
        <f t="shared" si="0"/>
        <v>2216.9</v>
      </c>
    </row>
    <row r="9" spans="1:8" ht="40.5" customHeight="1" x14ac:dyDescent="0.2">
      <c r="A9" s="139" t="s">
        <v>133</v>
      </c>
      <c r="B9" s="132">
        <v>650</v>
      </c>
      <c r="C9" s="133">
        <v>1</v>
      </c>
      <c r="D9" s="133">
        <v>2</v>
      </c>
      <c r="E9" s="134" t="s">
        <v>235</v>
      </c>
      <c r="F9" s="135"/>
      <c r="G9" s="136">
        <f t="shared" si="0"/>
        <v>2216.9</v>
      </c>
    </row>
    <row r="10" spans="1:8" ht="19.5" customHeight="1" x14ac:dyDescent="0.2">
      <c r="A10" s="139" t="s">
        <v>113</v>
      </c>
      <c r="B10" s="132">
        <v>650</v>
      </c>
      <c r="C10" s="133">
        <v>1</v>
      </c>
      <c r="D10" s="133">
        <v>2</v>
      </c>
      <c r="E10" s="134" t="s">
        <v>212</v>
      </c>
      <c r="F10" s="135" t="s">
        <v>80</v>
      </c>
      <c r="G10" s="136">
        <f t="shared" si="0"/>
        <v>2216.9</v>
      </c>
    </row>
    <row r="11" spans="1:8" ht="48.75" customHeight="1" x14ac:dyDescent="0.2">
      <c r="A11" s="131" t="s">
        <v>84</v>
      </c>
      <c r="B11" s="132">
        <v>650</v>
      </c>
      <c r="C11" s="133">
        <v>1</v>
      </c>
      <c r="D11" s="133">
        <v>2</v>
      </c>
      <c r="E11" s="134" t="s">
        <v>212</v>
      </c>
      <c r="F11" s="135" t="s">
        <v>85</v>
      </c>
      <c r="G11" s="136">
        <f t="shared" si="0"/>
        <v>2216.9</v>
      </c>
    </row>
    <row r="12" spans="1:8" ht="25.5" customHeight="1" x14ac:dyDescent="0.2">
      <c r="A12" s="131" t="s">
        <v>88</v>
      </c>
      <c r="B12" s="132">
        <v>650</v>
      </c>
      <c r="C12" s="133">
        <v>1</v>
      </c>
      <c r="D12" s="133">
        <v>2</v>
      </c>
      <c r="E12" s="134" t="s">
        <v>212</v>
      </c>
      <c r="F12" s="135" t="s">
        <v>89</v>
      </c>
      <c r="G12" s="136">
        <f>G13+G15+G14</f>
        <v>2216.9</v>
      </c>
    </row>
    <row r="13" spans="1:8" ht="15" customHeight="1" x14ac:dyDescent="0.2">
      <c r="A13" s="131" t="s">
        <v>125</v>
      </c>
      <c r="B13" s="132">
        <v>650</v>
      </c>
      <c r="C13" s="133">
        <v>1</v>
      </c>
      <c r="D13" s="133">
        <v>2</v>
      </c>
      <c r="E13" s="134" t="s">
        <v>212</v>
      </c>
      <c r="F13" s="135">
        <v>121</v>
      </c>
      <c r="G13" s="136">
        <v>1595.8</v>
      </c>
    </row>
    <row r="14" spans="1:8" ht="33" customHeight="1" x14ac:dyDescent="0.2">
      <c r="A14" s="131" t="s">
        <v>72</v>
      </c>
      <c r="B14" s="132" t="s">
        <v>338</v>
      </c>
      <c r="C14" s="133">
        <v>1</v>
      </c>
      <c r="D14" s="133">
        <v>2</v>
      </c>
      <c r="E14" s="134" t="s">
        <v>212</v>
      </c>
      <c r="F14" s="135">
        <v>122</v>
      </c>
      <c r="G14" s="136">
        <v>169</v>
      </c>
      <c r="H14" s="99"/>
    </row>
    <row r="15" spans="1:8" ht="38.25" customHeight="1" x14ac:dyDescent="0.2">
      <c r="A15" s="131" t="s">
        <v>126</v>
      </c>
      <c r="B15" s="132">
        <v>650</v>
      </c>
      <c r="C15" s="133">
        <v>1</v>
      </c>
      <c r="D15" s="133">
        <v>2</v>
      </c>
      <c r="E15" s="134" t="s">
        <v>212</v>
      </c>
      <c r="F15" s="135">
        <v>129</v>
      </c>
      <c r="G15" s="136">
        <v>452.1</v>
      </c>
    </row>
    <row r="16" spans="1:8" ht="39.75" customHeight="1" x14ac:dyDescent="0.2">
      <c r="A16" s="159" t="s">
        <v>28</v>
      </c>
      <c r="B16" s="156">
        <v>650</v>
      </c>
      <c r="C16" s="86">
        <v>1</v>
      </c>
      <c r="D16" s="86">
        <v>4</v>
      </c>
      <c r="E16" s="63"/>
      <c r="F16" s="87"/>
      <c r="G16" s="62">
        <f>G17</f>
        <v>11617.7</v>
      </c>
      <c r="H16" s="14" t="s">
        <v>424</v>
      </c>
    </row>
    <row r="17" spans="1:8" ht="33.75" customHeight="1" x14ac:dyDescent="0.2">
      <c r="A17" s="139" t="s">
        <v>442</v>
      </c>
      <c r="B17" s="132">
        <v>650</v>
      </c>
      <c r="C17" s="133">
        <v>1</v>
      </c>
      <c r="D17" s="133">
        <v>4</v>
      </c>
      <c r="E17" s="134" t="s">
        <v>211</v>
      </c>
      <c r="F17" s="135" t="s">
        <v>80</v>
      </c>
      <c r="G17" s="136">
        <f>G18</f>
        <v>11617.7</v>
      </c>
    </row>
    <row r="18" spans="1:8" ht="40.5" customHeight="1" x14ac:dyDescent="0.2">
      <c r="A18" s="139" t="s">
        <v>133</v>
      </c>
      <c r="B18" s="132">
        <v>650</v>
      </c>
      <c r="C18" s="133">
        <v>1</v>
      </c>
      <c r="D18" s="133">
        <v>4</v>
      </c>
      <c r="E18" s="134" t="s">
        <v>235</v>
      </c>
      <c r="F18" s="135"/>
      <c r="G18" s="136">
        <f>G19</f>
        <v>11617.7</v>
      </c>
    </row>
    <row r="19" spans="1:8" ht="22.5" customHeight="1" x14ac:dyDescent="0.2">
      <c r="A19" s="139" t="s">
        <v>71</v>
      </c>
      <c r="B19" s="132">
        <v>650</v>
      </c>
      <c r="C19" s="133">
        <v>1</v>
      </c>
      <c r="D19" s="133">
        <v>4</v>
      </c>
      <c r="E19" s="134" t="s">
        <v>213</v>
      </c>
      <c r="F19" s="135" t="s">
        <v>80</v>
      </c>
      <c r="G19" s="136">
        <f>G20</f>
        <v>11617.7</v>
      </c>
    </row>
    <row r="20" spans="1:8" ht="45" x14ac:dyDescent="0.2">
      <c r="A20" s="131" t="s">
        <v>84</v>
      </c>
      <c r="B20" s="132">
        <v>650</v>
      </c>
      <c r="C20" s="133">
        <v>1</v>
      </c>
      <c r="D20" s="133">
        <v>4</v>
      </c>
      <c r="E20" s="134" t="s">
        <v>213</v>
      </c>
      <c r="F20" s="135" t="s">
        <v>85</v>
      </c>
      <c r="G20" s="136">
        <f>G21</f>
        <v>11617.7</v>
      </c>
    </row>
    <row r="21" spans="1:8" ht="24" customHeight="1" x14ac:dyDescent="0.2">
      <c r="A21" s="131" t="s">
        <v>88</v>
      </c>
      <c r="B21" s="132">
        <v>650</v>
      </c>
      <c r="C21" s="133">
        <v>1</v>
      </c>
      <c r="D21" s="133">
        <v>4</v>
      </c>
      <c r="E21" s="134" t="s">
        <v>213</v>
      </c>
      <c r="F21" s="135" t="s">
        <v>89</v>
      </c>
      <c r="G21" s="140">
        <f>G22+G23+G24</f>
        <v>11617.7</v>
      </c>
    </row>
    <row r="22" spans="1:8" ht="24" customHeight="1" x14ac:dyDescent="0.2">
      <c r="A22" s="131" t="s">
        <v>125</v>
      </c>
      <c r="B22" s="132">
        <v>650</v>
      </c>
      <c r="C22" s="133">
        <v>1</v>
      </c>
      <c r="D22" s="133">
        <v>4</v>
      </c>
      <c r="E22" s="134" t="s">
        <v>213</v>
      </c>
      <c r="F22" s="135">
        <v>121</v>
      </c>
      <c r="G22" s="140">
        <v>8670.1</v>
      </c>
    </row>
    <row r="23" spans="1:8" ht="30" customHeight="1" x14ac:dyDescent="0.2">
      <c r="A23" s="131" t="s">
        <v>72</v>
      </c>
      <c r="B23" s="132">
        <v>650</v>
      </c>
      <c r="C23" s="133">
        <v>1</v>
      </c>
      <c r="D23" s="133">
        <v>4</v>
      </c>
      <c r="E23" s="134" t="s">
        <v>213</v>
      </c>
      <c r="F23" s="135">
        <v>122</v>
      </c>
      <c r="G23" s="140">
        <v>315</v>
      </c>
    </row>
    <row r="24" spans="1:8" ht="38.25" customHeight="1" x14ac:dyDescent="0.2">
      <c r="A24" s="131" t="s">
        <v>126</v>
      </c>
      <c r="B24" s="132">
        <v>650</v>
      </c>
      <c r="C24" s="133">
        <v>1</v>
      </c>
      <c r="D24" s="133">
        <v>4</v>
      </c>
      <c r="E24" s="134" t="s">
        <v>213</v>
      </c>
      <c r="F24" s="135">
        <v>129</v>
      </c>
      <c r="G24" s="140">
        <v>2632.6</v>
      </c>
    </row>
    <row r="25" spans="1:8" ht="38.25" customHeight="1" x14ac:dyDescent="0.2">
      <c r="A25" s="159" t="s">
        <v>123</v>
      </c>
      <c r="B25" s="156">
        <v>650</v>
      </c>
      <c r="C25" s="86">
        <v>1</v>
      </c>
      <c r="D25" s="86">
        <v>6</v>
      </c>
      <c r="E25" s="63"/>
      <c r="F25" s="87"/>
      <c r="G25" s="62">
        <f>G31+G26</f>
        <v>45</v>
      </c>
      <c r="H25" s="14" t="s">
        <v>424</v>
      </c>
    </row>
    <row r="26" spans="1:8" ht="18" customHeight="1" x14ac:dyDescent="0.2">
      <c r="A26" s="139" t="s">
        <v>97</v>
      </c>
      <c r="B26" s="132">
        <v>650</v>
      </c>
      <c r="C26" s="133">
        <v>1</v>
      </c>
      <c r="D26" s="133">
        <v>6</v>
      </c>
      <c r="E26" s="134" t="s">
        <v>210</v>
      </c>
      <c r="F26" s="135"/>
      <c r="G26" s="136">
        <f>G27</f>
        <v>19.3</v>
      </c>
    </row>
    <row r="27" spans="1:8" ht="24" customHeight="1" x14ac:dyDescent="0.2">
      <c r="A27" s="139" t="s">
        <v>277</v>
      </c>
      <c r="B27" s="132">
        <v>650</v>
      </c>
      <c r="C27" s="133">
        <v>1</v>
      </c>
      <c r="D27" s="133">
        <v>6</v>
      </c>
      <c r="E27" s="134" t="s">
        <v>215</v>
      </c>
      <c r="F27" s="135"/>
      <c r="G27" s="136">
        <f>G28</f>
        <v>19.3</v>
      </c>
    </row>
    <row r="28" spans="1:8" ht="45" customHeight="1" x14ac:dyDescent="0.2">
      <c r="A28" s="131" t="s">
        <v>122</v>
      </c>
      <c r="B28" s="132">
        <v>650</v>
      </c>
      <c r="C28" s="133">
        <v>1</v>
      </c>
      <c r="D28" s="133">
        <v>6</v>
      </c>
      <c r="E28" s="134" t="s">
        <v>216</v>
      </c>
      <c r="F28" s="135"/>
      <c r="G28" s="136">
        <f>G29</f>
        <v>19.3</v>
      </c>
    </row>
    <row r="29" spans="1:8" ht="11.25" customHeight="1" x14ac:dyDescent="0.2">
      <c r="A29" s="131" t="s">
        <v>96</v>
      </c>
      <c r="B29" s="132">
        <v>650</v>
      </c>
      <c r="C29" s="133">
        <v>1</v>
      </c>
      <c r="D29" s="133">
        <v>6</v>
      </c>
      <c r="E29" s="134" t="s">
        <v>216</v>
      </c>
      <c r="F29" s="135">
        <v>500</v>
      </c>
      <c r="G29" s="136">
        <f>G30</f>
        <v>19.3</v>
      </c>
    </row>
    <row r="30" spans="1:8" ht="11.25" customHeight="1" x14ac:dyDescent="0.2">
      <c r="A30" s="131" t="s">
        <v>79</v>
      </c>
      <c r="B30" s="132">
        <v>650</v>
      </c>
      <c r="C30" s="133">
        <v>1</v>
      </c>
      <c r="D30" s="133">
        <v>6</v>
      </c>
      <c r="E30" s="134" t="s">
        <v>216</v>
      </c>
      <c r="F30" s="135">
        <v>540</v>
      </c>
      <c r="G30" s="136">
        <f>'полномочия 2022'!C6</f>
        <v>19.3</v>
      </c>
    </row>
    <row r="31" spans="1:8" ht="27" customHeight="1" x14ac:dyDescent="0.2">
      <c r="A31" s="139" t="s">
        <v>442</v>
      </c>
      <c r="B31" s="132">
        <v>650</v>
      </c>
      <c r="C31" s="133">
        <v>1</v>
      </c>
      <c r="D31" s="133">
        <v>6</v>
      </c>
      <c r="E31" s="134" t="s">
        <v>211</v>
      </c>
      <c r="F31" s="135"/>
      <c r="G31" s="136">
        <f>G32</f>
        <v>25.7</v>
      </c>
    </row>
    <row r="32" spans="1:8" ht="36" customHeight="1" x14ac:dyDescent="0.2">
      <c r="A32" s="139" t="s">
        <v>133</v>
      </c>
      <c r="B32" s="132">
        <v>650</v>
      </c>
      <c r="C32" s="133">
        <v>1</v>
      </c>
      <c r="D32" s="133">
        <v>6</v>
      </c>
      <c r="E32" s="134" t="s">
        <v>235</v>
      </c>
      <c r="F32" s="135"/>
      <c r="G32" s="136">
        <f>G33</f>
        <v>25.7</v>
      </c>
    </row>
    <row r="33" spans="1:8" ht="52.5" customHeight="1" x14ac:dyDescent="0.2">
      <c r="A33" s="131" t="s">
        <v>122</v>
      </c>
      <c r="B33" s="132">
        <v>650</v>
      </c>
      <c r="C33" s="133">
        <v>1</v>
      </c>
      <c r="D33" s="133">
        <v>6</v>
      </c>
      <c r="E33" s="134" t="s">
        <v>214</v>
      </c>
      <c r="F33" s="135"/>
      <c r="G33" s="136">
        <f>G34</f>
        <v>25.7</v>
      </c>
    </row>
    <row r="34" spans="1:8" ht="12" customHeight="1" x14ac:dyDescent="0.2">
      <c r="A34" s="131" t="s">
        <v>96</v>
      </c>
      <c r="B34" s="132">
        <v>650</v>
      </c>
      <c r="C34" s="133">
        <v>1</v>
      </c>
      <c r="D34" s="133">
        <v>6</v>
      </c>
      <c r="E34" s="134" t="s">
        <v>214</v>
      </c>
      <c r="F34" s="135">
        <v>500</v>
      </c>
      <c r="G34" s="136">
        <f>G35</f>
        <v>25.7</v>
      </c>
    </row>
    <row r="35" spans="1:8" ht="15.75" customHeight="1" x14ac:dyDescent="0.2">
      <c r="A35" s="131" t="s">
        <v>79</v>
      </c>
      <c r="B35" s="132">
        <v>650</v>
      </c>
      <c r="C35" s="133">
        <v>1</v>
      </c>
      <c r="D35" s="133">
        <v>6</v>
      </c>
      <c r="E35" s="134" t="s">
        <v>214</v>
      </c>
      <c r="F35" s="135">
        <v>540</v>
      </c>
      <c r="G35" s="136">
        <f>'полномочия 2022'!C8</f>
        <v>25.7</v>
      </c>
    </row>
    <row r="36" spans="1:8" ht="11.25" customHeight="1" x14ac:dyDescent="0.2">
      <c r="A36" s="75" t="s">
        <v>29</v>
      </c>
      <c r="B36" s="156">
        <v>650</v>
      </c>
      <c r="C36" s="86">
        <v>1</v>
      </c>
      <c r="D36" s="86">
        <v>11</v>
      </c>
      <c r="E36" s="63"/>
      <c r="F36" s="87" t="s">
        <v>80</v>
      </c>
      <c r="G36" s="62">
        <f>G37</f>
        <v>50</v>
      </c>
      <c r="H36" s="14" t="s">
        <v>424</v>
      </c>
    </row>
    <row r="37" spans="1:8" ht="12.75" customHeight="1" x14ac:dyDescent="0.2">
      <c r="A37" s="139" t="s">
        <v>97</v>
      </c>
      <c r="B37" s="132">
        <v>650</v>
      </c>
      <c r="C37" s="133">
        <v>1</v>
      </c>
      <c r="D37" s="133">
        <v>11</v>
      </c>
      <c r="E37" s="134" t="s">
        <v>210</v>
      </c>
      <c r="F37" s="135" t="s">
        <v>80</v>
      </c>
      <c r="G37" s="136">
        <f>G38</f>
        <v>50</v>
      </c>
    </row>
    <row r="38" spans="1:8" ht="35.25" customHeight="1" x14ac:dyDescent="0.2">
      <c r="A38" s="139" t="s">
        <v>134</v>
      </c>
      <c r="B38" s="132">
        <v>650</v>
      </c>
      <c r="C38" s="133">
        <v>1</v>
      </c>
      <c r="D38" s="133">
        <v>11</v>
      </c>
      <c r="E38" s="134" t="s">
        <v>217</v>
      </c>
      <c r="F38" s="135" t="s">
        <v>80</v>
      </c>
      <c r="G38" s="136">
        <f>G39</f>
        <v>50</v>
      </c>
    </row>
    <row r="39" spans="1:8" ht="12" customHeight="1" x14ac:dyDescent="0.2">
      <c r="A39" s="139" t="s">
        <v>209</v>
      </c>
      <c r="B39" s="132">
        <v>650</v>
      </c>
      <c r="C39" s="133">
        <v>1</v>
      </c>
      <c r="D39" s="133">
        <v>11</v>
      </c>
      <c r="E39" s="134" t="s">
        <v>218</v>
      </c>
      <c r="F39" s="135"/>
      <c r="G39" s="140">
        <f>G40</f>
        <v>50</v>
      </c>
    </row>
    <row r="40" spans="1:8" ht="11.25" customHeight="1" x14ac:dyDescent="0.2">
      <c r="A40" s="131" t="s">
        <v>90</v>
      </c>
      <c r="B40" s="132">
        <v>650</v>
      </c>
      <c r="C40" s="133">
        <v>1</v>
      </c>
      <c r="D40" s="133">
        <v>11</v>
      </c>
      <c r="E40" s="134" t="s">
        <v>218</v>
      </c>
      <c r="F40" s="135" t="s">
        <v>91</v>
      </c>
      <c r="G40" s="136">
        <f>G41</f>
        <v>50</v>
      </c>
    </row>
    <row r="41" spans="1:8" x14ac:dyDescent="0.2">
      <c r="A41" s="131" t="s">
        <v>74</v>
      </c>
      <c r="B41" s="132">
        <v>650</v>
      </c>
      <c r="C41" s="133">
        <v>1</v>
      </c>
      <c r="D41" s="133">
        <v>11</v>
      </c>
      <c r="E41" s="134" t="s">
        <v>218</v>
      </c>
      <c r="F41" s="135" t="s">
        <v>68</v>
      </c>
      <c r="G41" s="140">
        <v>50</v>
      </c>
    </row>
    <row r="42" spans="1:8" ht="11.25" customHeight="1" x14ac:dyDescent="0.2">
      <c r="A42" s="75" t="s">
        <v>30</v>
      </c>
      <c r="B42" s="156">
        <v>650</v>
      </c>
      <c r="C42" s="86">
        <v>1</v>
      </c>
      <c r="D42" s="86">
        <v>13</v>
      </c>
      <c r="E42" s="63" t="s">
        <v>80</v>
      </c>
      <c r="F42" s="87" t="s">
        <v>80</v>
      </c>
      <c r="G42" s="234">
        <f>G43+G71+G83</f>
        <v>4151.5</v>
      </c>
      <c r="H42" s="14" t="s">
        <v>424</v>
      </c>
    </row>
    <row r="43" spans="1:8" ht="26.25" customHeight="1" x14ac:dyDescent="0.2">
      <c r="A43" s="139" t="s">
        <v>442</v>
      </c>
      <c r="B43" s="132">
        <v>650</v>
      </c>
      <c r="C43" s="133">
        <v>1</v>
      </c>
      <c r="D43" s="133">
        <v>13</v>
      </c>
      <c r="E43" s="134" t="s">
        <v>211</v>
      </c>
      <c r="F43" s="135" t="s">
        <v>80</v>
      </c>
      <c r="G43" s="136">
        <f>G44+G64</f>
        <v>2703.8</v>
      </c>
    </row>
    <row r="44" spans="1:8" ht="42" customHeight="1" x14ac:dyDescent="0.2">
      <c r="A44" s="139" t="s">
        <v>132</v>
      </c>
      <c r="B44" s="132">
        <v>650</v>
      </c>
      <c r="C44" s="133">
        <v>1</v>
      </c>
      <c r="D44" s="133">
        <v>13</v>
      </c>
      <c r="E44" s="134" t="s">
        <v>235</v>
      </c>
      <c r="F44" s="135" t="s">
        <v>80</v>
      </c>
      <c r="G44" s="136">
        <f>G45+G59</f>
        <v>2683.8</v>
      </c>
    </row>
    <row r="45" spans="1:8" ht="23.25" customHeight="1" x14ac:dyDescent="0.2">
      <c r="A45" s="166" t="s">
        <v>252</v>
      </c>
      <c r="B45" s="132">
        <v>650</v>
      </c>
      <c r="C45" s="133">
        <v>1</v>
      </c>
      <c r="D45" s="133">
        <v>13</v>
      </c>
      <c r="E45" s="134" t="s">
        <v>219</v>
      </c>
      <c r="F45" s="135"/>
      <c r="G45" s="140">
        <f>G46+G52+G55</f>
        <v>2666.3</v>
      </c>
    </row>
    <row r="46" spans="1:8" ht="33" customHeight="1" x14ac:dyDescent="0.2">
      <c r="A46" s="131" t="s">
        <v>84</v>
      </c>
      <c r="B46" s="132">
        <v>650</v>
      </c>
      <c r="C46" s="133">
        <v>1</v>
      </c>
      <c r="D46" s="133">
        <v>13</v>
      </c>
      <c r="E46" s="134" t="s">
        <v>219</v>
      </c>
      <c r="F46" s="135" t="s">
        <v>85</v>
      </c>
      <c r="G46" s="140">
        <f>G47</f>
        <v>1866.6</v>
      </c>
    </row>
    <row r="47" spans="1:8" x14ac:dyDescent="0.2">
      <c r="A47" s="131" t="s">
        <v>86</v>
      </c>
      <c r="B47" s="132">
        <v>650</v>
      </c>
      <c r="C47" s="133">
        <v>1</v>
      </c>
      <c r="D47" s="133">
        <v>13</v>
      </c>
      <c r="E47" s="134" t="s">
        <v>219</v>
      </c>
      <c r="F47" s="135" t="s">
        <v>87</v>
      </c>
      <c r="G47" s="140">
        <f>G48+G49+G51+G50</f>
        <v>1866.6</v>
      </c>
    </row>
    <row r="48" spans="1:8" x14ac:dyDescent="0.2">
      <c r="A48" s="131" t="s">
        <v>127</v>
      </c>
      <c r="B48" s="132">
        <v>650</v>
      </c>
      <c r="C48" s="133">
        <v>1</v>
      </c>
      <c r="D48" s="133">
        <v>13</v>
      </c>
      <c r="E48" s="134" t="s">
        <v>219</v>
      </c>
      <c r="F48" s="135">
        <v>111</v>
      </c>
      <c r="G48" s="140">
        <v>1355.7</v>
      </c>
    </row>
    <row r="49" spans="1:8" ht="22.5" x14ac:dyDescent="0.2">
      <c r="A49" s="131" t="s">
        <v>75</v>
      </c>
      <c r="B49" s="132">
        <v>650</v>
      </c>
      <c r="C49" s="133">
        <v>1</v>
      </c>
      <c r="D49" s="133">
        <v>13</v>
      </c>
      <c r="E49" s="134" t="s">
        <v>219</v>
      </c>
      <c r="F49" s="135">
        <v>112</v>
      </c>
      <c r="G49" s="140">
        <f>'[1]свод ст'!$G$78</f>
        <v>86</v>
      </c>
    </row>
    <row r="50" spans="1:8" ht="33.75" x14ac:dyDescent="0.2">
      <c r="A50" s="131" t="s">
        <v>290</v>
      </c>
      <c r="B50" s="132" t="s">
        <v>338</v>
      </c>
      <c r="C50" s="133">
        <v>1</v>
      </c>
      <c r="D50" s="133">
        <v>13</v>
      </c>
      <c r="E50" s="134" t="s">
        <v>219</v>
      </c>
      <c r="F50" s="135">
        <v>113</v>
      </c>
      <c r="G50" s="140">
        <v>20</v>
      </c>
      <c r="H50" s="99"/>
    </row>
    <row r="51" spans="1:8" ht="33.75" x14ac:dyDescent="0.2">
      <c r="A51" s="131" t="s">
        <v>128</v>
      </c>
      <c r="B51" s="132">
        <v>650</v>
      </c>
      <c r="C51" s="133">
        <v>1</v>
      </c>
      <c r="D51" s="133">
        <v>13</v>
      </c>
      <c r="E51" s="134" t="s">
        <v>219</v>
      </c>
      <c r="F51" s="135">
        <v>119</v>
      </c>
      <c r="G51" s="136">
        <v>404.9</v>
      </c>
    </row>
    <row r="52" spans="1:8" ht="22.5" x14ac:dyDescent="0.2">
      <c r="A52" s="131" t="s">
        <v>147</v>
      </c>
      <c r="B52" s="132">
        <v>650</v>
      </c>
      <c r="C52" s="133">
        <v>1</v>
      </c>
      <c r="D52" s="133">
        <v>13</v>
      </c>
      <c r="E52" s="134" t="s">
        <v>219</v>
      </c>
      <c r="F52" s="135" t="s">
        <v>81</v>
      </c>
      <c r="G52" s="136">
        <f>G53</f>
        <v>797.2</v>
      </c>
    </row>
    <row r="53" spans="1:8" ht="22.5" x14ac:dyDescent="0.2">
      <c r="A53" s="131" t="s">
        <v>82</v>
      </c>
      <c r="B53" s="132">
        <v>650</v>
      </c>
      <c r="C53" s="133">
        <v>1</v>
      </c>
      <c r="D53" s="133">
        <v>13</v>
      </c>
      <c r="E53" s="134" t="s">
        <v>219</v>
      </c>
      <c r="F53" s="135" t="s">
        <v>83</v>
      </c>
      <c r="G53" s="136">
        <f>G54</f>
        <v>797.2</v>
      </c>
    </row>
    <row r="54" spans="1:8" ht="22.5" x14ac:dyDescent="0.2">
      <c r="A54" s="131" t="s">
        <v>73</v>
      </c>
      <c r="B54" s="132">
        <v>650</v>
      </c>
      <c r="C54" s="133">
        <v>1</v>
      </c>
      <c r="D54" s="133">
        <v>13</v>
      </c>
      <c r="E54" s="134" t="s">
        <v>219</v>
      </c>
      <c r="F54" s="135">
        <v>244</v>
      </c>
      <c r="G54" s="140">
        <v>797.2</v>
      </c>
    </row>
    <row r="55" spans="1:8" x14ac:dyDescent="0.2">
      <c r="A55" s="131" t="s">
        <v>90</v>
      </c>
      <c r="B55" s="132">
        <v>650</v>
      </c>
      <c r="C55" s="133">
        <v>1</v>
      </c>
      <c r="D55" s="133">
        <v>13</v>
      </c>
      <c r="E55" s="134" t="s">
        <v>219</v>
      </c>
      <c r="F55" s="135" t="s">
        <v>91</v>
      </c>
      <c r="G55" s="136">
        <f>G56</f>
        <v>2.5</v>
      </c>
    </row>
    <row r="56" spans="1:8" x14ac:dyDescent="0.2">
      <c r="A56" s="131" t="s">
        <v>92</v>
      </c>
      <c r="B56" s="132">
        <v>650</v>
      </c>
      <c r="C56" s="133">
        <v>1</v>
      </c>
      <c r="D56" s="133">
        <v>13</v>
      </c>
      <c r="E56" s="134" t="s">
        <v>219</v>
      </c>
      <c r="F56" s="135" t="s">
        <v>93</v>
      </c>
      <c r="G56" s="136">
        <f>G57+G58</f>
        <v>2.5</v>
      </c>
    </row>
    <row r="57" spans="1:8" ht="18" customHeight="1" x14ac:dyDescent="0.2">
      <c r="A57" s="131" t="s">
        <v>129</v>
      </c>
      <c r="B57" s="132" t="s">
        <v>338</v>
      </c>
      <c r="C57" s="133">
        <v>1</v>
      </c>
      <c r="D57" s="133">
        <v>13</v>
      </c>
      <c r="E57" s="134" t="s">
        <v>219</v>
      </c>
      <c r="F57" s="135">
        <v>851</v>
      </c>
      <c r="G57" s="140"/>
    </row>
    <row r="58" spans="1:8" ht="13.5" customHeight="1" x14ac:dyDescent="0.2">
      <c r="A58" s="131" t="s">
        <v>130</v>
      </c>
      <c r="B58" s="132" t="s">
        <v>338</v>
      </c>
      <c r="C58" s="133">
        <v>1</v>
      </c>
      <c r="D58" s="133">
        <v>13</v>
      </c>
      <c r="E58" s="134" t="s">
        <v>219</v>
      </c>
      <c r="F58" s="135">
        <v>853</v>
      </c>
      <c r="G58" s="140">
        <v>2.5</v>
      </c>
    </row>
    <row r="59" spans="1:8" ht="13.5" customHeight="1" x14ac:dyDescent="0.2">
      <c r="A59" s="131" t="s">
        <v>115</v>
      </c>
      <c r="B59" s="132" t="s">
        <v>338</v>
      </c>
      <c r="C59" s="133">
        <v>1</v>
      </c>
      <c r="D59" s="133">
        <v>13</v>
      </c>
      <c r="E59" s="134" t="s">
        <v>346</v>
      </c>
      <c r="F59" s="135"/>
      <c r="G59" s="140">
        <f>G60</f>
        <v>17.5</v>
      </c>
    </row>
    <row r="60" spans="1:8" ht="13.5" customHeight="1" x14ac:dyDescent="0.2">
      <c r="A60" s="131" t="s">
        <v>90</v>
      </c>
      <c r="B60" s="132" t="s">
        <v>338</v>
      </c>
      <c r="C60" s="133">
        <v>1</v>
      </c>
      <c r="D60" s="133">
        <v>13</v>
      </c>
      <c r="E60" s="134" t="s">
        <v>346</v>
      </c>
      <c r="F60" s="135">
        <v>800</v>
      </c>
      <c r="G60" s="140">
        <f>G61</f>
        <v>17.5</v>
      </c>
    </row>
    <row r="61" spans="1:8" ht="13.5" customHeight="1" x14ac:dyDescent="0.2">
      <c r="A61" s="131" t="s">
        <v>92</v>
      </c>
      <c r="B61" s="132">
        <v>650</v>
      </c>
      <c r="C61" s="133">
        <v>1</v>
      </c>
      <c r="D61" s="133">
        <v>13</v>
      </c>
      <c r="E61" s="134" t="s">
        <v>346</v>
      </c>
      <c r="F61" s="135" t="s">
        <v>93</v>
      </c>
      <c r="G61" s="140">
        <f>G62+G63</f>
        <v>17.5</v>
      </c>
    </row>
    <row r="62" spans="1:8" ht="13.5" customHeight="1" x14ac:dyDescent="0.2">
      <c r="A62" s="131" t="s">
        <v>129</v>
      </c>
      <c r="B62" s="132" t="s">
        <v>338</v>
      </c>
      <c r="C62" s="133">
        <v>1</v>
      </c>
      <c r="D62" s="133">
        <v>13</v>
      </c>
      <c r="E62" s="134" t="s">
        <v>346</v>
      </c>
      <c r="F62" s="135">
        <v>851</v>
      </c>
      <c r="G62" s="140">
        <v>2.5</v>
      </c>
    </row>
    <row r="63" spans="1:8" ht="13.5" customHeight="1" x14ac:dyDescent="0.2">
      <c r="A63" s="131" t="s">
        <v>130</v>
      </c>
      <c r="B63" s="132" t="s">
        <v>434</v>
      </c>
      <c r="C63" s="133">
        <v>1</v>
      </c>
      <c r="D63" s="133">
        <v>13</v>
      </c>
      <c r="E63" s="134" t="s">
        <v>346</v>
      </c>
      <c r="F63" s="135">
        <v>853</v>
      </c>
      <c r="G63" s="140">
        <v>15</v>
      </c>
    </row>
    <row r="64" spans="1:8" ht="23.25" customHeight="1" x14ac:dyDescent="0.2">
      <c r="A64" s="131" t="s">
        <v>305</v>
      </c>
      <c r="B64" s="132">
        <v>650</v>
      </c>
      <c r="C64" s="133">
        <v>1</v>
      </c>
      <c r="D64" s="133">
        <v>13</v>
      </c>
      <c r="E64" s="134" t="s">
        <v>306</v>
      </c>
      <c r="F64" s="135"/>
      <c r="G64" s="140">
        <f>G65+G68</f>
        <v>20</v>
      </c>
    </row>
    <row r="65" spans="1:8" ht="20.25" customHeight="1" x14ac:dyDescent="0.2">
      <c r="A65" s="131" t="s">
        <v>115</v>
      </c>
      <c r="B65" s="132">
        <v>650</v>
      </c>
      <c r="C65" s="133">
        <v>1</v>
      </c>
      <c r="D65" s="133">
        <v>13</v>
      </c>
      <c r="E65" s="134" t="s">
        <v>307</v>
      </c>
      <c r="F65" s="135">
        <v>200</v>
      </c>
      <c r="G65" s="233">
        <f>G66</f>
        <v>20</v>
      </c>
    </row>
    <row r="66" spans="1:8" ht="22.5" x14ac:dyDescent="0.2">
      <c r="A66" s="131" t="s">
        <v>82</v>
      </c>
      <c r="B66" s="132">
        <v>650</v>
      </c>
      <c r="C66" s="133">
        <v>1</v>
      </c>
      <c r="D66" s="133">
        <v>13</v>
      </c>
      <c r="E66" s="134" t="s">
        <v>307</v>
      </c>
      <c r="F66" s="135">
        <v>240</v>
      </c>
      <c r="G66" s="233">
        <f>G67</f>
        <v>20</v>
      </c>
    </row>
    <row r="67" spans="1:8" ht="22.5" x14ac:dyDescent="0.2">
      <c r="A67" s="131" t="s">
        <v>73</v>
      </c>
      <c r="B67" s="132">
        <v>650</v>
      </c>
      <c r="C67" s="133">
        <v>1</v>
      </c>
      <c r="D67" s="133">
        <v>13</v>
      </c>
      <c r="E67" s="134" t="s">
        <v>307</v>
      </c>
      <c r="F67" s="135">
        <v>244</v>
      </c>
      <c r="G67" s="233">
        <v>20</v>
      </c>
    </row>
    <row r="68" spans="1:8" x14ac:dyDescent="0.2">
      <c r="A68" s="131" t="s">
        <v>90</v>
      </c>
      <c r="B68" s="132">
        <v>650</v>
      </c>
      <c r="C68" s="133">
        <v>1</v>
      </c>
      <c r="D68" s="133">
        <v>13</v>
      </c>
      <c r="E68" s="134" t="s">
        <v>307</v>
      </c>
      <c r="F68" s="135">
        <v>800</v>
      </c>
      <c r="G68" s="233">
        <f>G69</f>
        <v>0</v>
      </c>
    </row>
    <row r="69" spans="1:8" x14ac:dyDescent="0.2">
      <c r="A69" s="131" t="s">
        <v>92</v>
      </c>
      <c r="B69" s="132">
        <v>650</v>
      </c>
      <c r="C69" s="133">
        <v>1</v>
      </c>
      <c r="D69" s="133">
        <v>13</v>
      </c>
      <c r="E69" s="134" t="s">
        <v>307</v>
      </c>
      <c r="F69" s="135">
        <v>850</v>
      </c>
      <c r="G69" s="233">
        <f>G70</f>
        <v>0</v>
      </c>
    </row>
    <row r="70" spans="1:8" x14ac:dyDescent="0.2">
      <c r="A70" s="131"/>
      <c r="B70" s="132">
        <v>650</v>
      </c>
      <c r="C70" s="133">
        <v>1</v>
      </c>
      <c r="D70" s="133">
        <v>13</v>
      </c>
      <c r="E70" s="134" t="s">
        <v>307</v>
      </c>
      <c r="F70" s="135">
        <v>853</v>
      </c>
      <c r="G70" s="140">
        <v>0</v>
      </c>
    </row>
    <row r="71" spans="1:8" ht="25.5" customHeight="1" x14ac:dyDescent="0.2">
      <c r="A71" s="131" t="s">
        <v>443</v>
      </c>
      <c r="B71" s="132">
        <v>650</v>
      </c>
      <c r="C71" s="133">
        <v>1</v>
      </c>
      <c r="D71" s="133">
        <v>13</v>
      </c>
      <c r="E71" s="134" t="s">
        <v>220</v>
      </c>
      <c r="F71" s="135"/>
      <c r="G71" s="136">
        <f>G72+G80</f>
        <v>1445.7</v>
      </c>
      <c r="H71" s="14" t="s">
        <v>424</v>
      </c>
    </row>
    <row r="72" spans="1:8" ht="33.75" x14ac:dyDescent="0.2">
      <c r="A72" s="131" t="s">
        <v>135</v>
      </c>
      <c r="B72" s="132">
        <v>650</v>
      </c>
      <c r="C72" s="133">
        <v>1</v>
      </c>
      <c r="D72" s="133">
        <v>13</v>
      </c>
      <c r="E72" s="134" t="s">
        <v>221</v>
      </c>
      <c r="F72" s="135"/>
      <c r="G72" s="136">
        <f>G73</f>
        <v>1385.7</v>
      </c>
    </row>
    <row r="73" spans="1:8" ht="22.5" x14ac:dyDescent="0.2">
      <c r="A73" s="131" t="s">
        <v>116</v>
      </c>
      <c r="B73" s="132">
        <v>650</v>
      </c>
      <c r="C73" s="133">
        <v>1</v>
      </c>
      <c r="D73" s="133">
        <v>13</v>
      </c>
      <c r="E73" s="134" t="s">
        <v>222</v>
      </c>
      <c r="F73" s="135"/>
      <c r="G73" s="136">
        <f>G74+G77</f>
        <v>1385.7</v>
      </c>
    </row>
    <row r="74" spans="1:8" ht="22.5" customHeight="1" x14ac:dyDescent="0.2">
      <c r="A74" s="131" t="s">
        <v>147</v>
      </c>
      <c r="B74" s="132">
        <v>650</v>
      </c>
      <c r="C74" s="133">
        <v>1</v>
      </c>
      <c r="D74" s="133">
        <v>13</v>
      </c>
      <c r="E74" s="134" t="s">
        <v>222</v>
      </c>
      <c r="F74" s="135" t="s">
        <v>81</v>
      </c>
      <c r="G74" s="136">
        <f>G75</f>
        <v>1364.2</v>
      </c>
    </row>
    <row r="75" spans="1:8" ht="22.5" x14ac:dyDescent="0.2">
      <c r="A75" s="131" t="s">
        <v>82</v>
      </c>
      <c r="B75" s="132">
        <v>650</v>
      </c>
      <c r="C75" s="133">
        <v>1</v>
      </c>
      <c r="D75" s="133">
        <v>13</v>
      </c>
      <c r="E75" s="134" t="s">
        <v>222</v>
      </c>
      <c r="F75" s="135" t="s">
        <v>83</v>
      </c>
      <c r="G75" s="136">
        <f>G76</f>
        <v>1364.2</v>
      </c>
    </row>
    <row r="76" spans="1:8" ht="22.5" x14ac:dyDescent="0.2">
      <c r="A76" s="131" t="s">
        <v>73</v>
      </c>
      <c r="B76" s="132">
        <v>650</v>
      </c>
      <c r="C76" s="133">
        <v>1</v>
      </c>
      <c r="D76" s="133">
        <v>13</v>
      </c>
      <c r="E76" s="134" t="s">
        <v>222</v>
      </c>
      <c r="F76" s="135">
        <v>244</v>
      </c>
      <c r="G76" s="140">
        <v>1364.2</v>
      </c>
    </row>
    <row r="77" spans="1:8" x14ac:dyDescent="0.2">
      <c r="A77" s="258" t="s">
        <v>90</v>
      </c>
      <c r="B77" s="215">
        <v>650</v>
      </c>
      <c r="C77" s="216">
        <v>1</v>
      </c>
      <c r="D77" s="216">
        <v>13</v>
      </c>
      <c r="E77" s="217" t="s">
        <v>222</v>
      </c>
      <c r="F77" s="218">
        <v>800</v>
      </c>
      <c r="G77" s="233">
        <f>G78</f>
        <v>21.5</v>
      </c>
    </row>
    <row r="78" spans="1:8" x14ac:dyDescent="0.2">
      <c r="A78" s="258" t="s">
        <v>92</v>
      </c>
      <c r="B78" s="215">
        <v>650</v>
      </c>
      <c r="C78" s="216">
        <v>1</v>
      </c>
      <c r="D78" s="216">
        <v>13</v>
      </c>
      <c r="E78" s="217" t="s">
        <v>222</v>
      </c>
      <c r="F78" s="218">
        <v>850</v>
      </c>
      <c r="G78" s="233">
        <f>G79</f>
        <v>21.5</v>
      </c>
    </row>
    <row r="79" spans="1:8" x14ac:dyDescent="0.2">
      <c r="A79" s="258" t="s">
        <v>129</v>
      </c>
      <c r="B79" s="215">
        <v>650</v>
      </c>
      <c r="C79" s="216">
        <v>1</v>
      </c>
      <c r="D79" s="216">
        <v>13</v>
      </c>
      <c r="E79" s="217" t="s">
        <v>222</v>
      </c>
      <c r="F79" s="218">
        <v>851</v>
      </c>
      <c r="G79" s="233">
        <v>21.5</v>
      </c>
    </row>
    <row r="80" spans="1:8" ht="30" customHeight="1" x14ac:dyDescent="0.2">
      <c r="A80" s="131" t="s">
        <v>116</v>
      </c>
      <c r="B80" s="132" t="s">
        <v>338</v>
      </c>
      <c r="C80" s="133">
        <v>1</v>
      </c>
      <c r="D80" s="133">
        <v>13</v>
      </c>
      <c r="E80" s="134" t="s">
        <v>337</v>
      </c>
      <c r="F80" s="135"/>
      <c r="G80" s="140">
        <f>G81</f>
        <v>60</v>
      </c>
    </row>
    <row r="81" spans="1:8" ht="25.5" customHeight="1" x14ac:dyDescent="0.2">
      <c r="A81" s="131" t="s">
        <v>82</v>
      </c>
      <c r="B81" s="132" t="s">
        <v>338</v>
      </c>
      <c r="C81" s="133">
        <v>1</v>
      </c>
      <c r="D81" s="133">
        <v>13</v>
      </c>
      <c r="E81" s="134" t="s">
        <v>339</v>
      </c>
      <c r="F81" s="135">
        <v>240</v>
      </c>
      <c r="G81" s="140">
        <f>G82</f>
        <v>60</v>
      </c>
    </row>
    <row r="82" spans="1:8" ht="30" customHeight="1" x14ac:dyDescent="0.2">
      <c r="A82" s="131" t="s">
        <v>73</v>
      </c>
      <c r="B82" s="132" t="s">
        <v>338</v>
      </c>
      <c r="C82" s="133">
        <v>1</v>
      </c>
      <c r="D82" s="133">
        <v>13</v>
      </c>
      <c r="E82" s="134" t="s">
        <v>339</v>
      </c>
      <c r="F82" s="135">
        <v>244</v>
      </c>
      <c r="G82" s="140">
        <v>60</v>
      </c>
    </row>
    <row r="83" spans="1:8" ht="36.75" customHeight="1" x14ac:dyDescent="0.2">
      <c r="A83" s="131" t="s">
        <v>366</v>
      </c>
      <c r="B83" s="132">
        <v>650</v>
      </c>
      <c r="C83" s="133">
        <v>1</v>
      </c>
      <c r="D83" s="133">
        <v>13</v>
      </c>
      <c r="E83" s="134" t="s">
        <v>223</v>
      </c>
      <c r="F83" s="135"/>
      <c r="G83" s="136">
        <f>G84+G90</f>
        <v>2</v>
      </c>
      <c r="H83" s="14" t="s">
        <v>424</v>
      </c>
    </row>
    <row r="84" spans="1:8" ht="36" customHeight="1" x14ac:dyDescent="0.2">
      <c r="A84" s="131" t="s">
        <v>264</v>
      </c>
      <c r="B84" s="132">
        <v>650</v>
      </c>
      <c r="C84" s="133">
        <v>1</v>
      </c>
      <c r="D84" s="133">
        <v>13</v>
      </c>
      <c r="E84" s="134" t="s">
        <v>265</v>
      </c>
      <c r="F84" s="135"/>
      <c r="G84" s="136">
        <f>G85</f>
        <v>1</v>
      </c>
    </row>
    <row r="85" spans="1:8" ht="33.75" customHeight="1" x14ac:dyDescent="0.2">
      <c r="A85" s="131" t="s">
        <v>329</v>
      </c>
      <c r="B85" s="132">
        <v>650</v>
      </c>
      <c r="C85" s="133">
        <v>1</v>
      </c>
      <c r="D85" s="133">
        <v>13</v>
      </c>
      <c r="E85" s="134" t="s">
        <v>266</v>
      </c>
      <c r="F85" s="135"/>
      <c r="G85" s="136">
        <f>G86</f>
        <v>1</v>
      </c>
    </row>
    <row r="86" spans="1:8" ht="29.25" customHeight="1" x14ac:dyDescent="0.2">
      <c r="A86" s="131" t="s">
        <v>116</v>
      </c>
      <c r="B86" s="132">
        <v>650</v>
      </c>
      <c r="C86" s="133">
        <v>1</v>
      </c>
      <c r="D86" s="133">
        <v>13</v>
      </c>
      <c r="E86" s="134" t="s">
        <v>267</v>
      </c>
      <c r="F86" s="135"/>
      <c r="G86" s="136">
        <f>G87</f>
        <v>1</v>
      </c>
    </row>
    <row r="87" spans="1:8" ht="22.5" customHeight="1" x14ac:dyDescent="0.2">
      <c r="A87" s="131" t="s">
        <v>147</v>
      </c>
      <c r="B87" s="132">
        <v>650</v>
      </c>
      <c r="C87" s="133">
        <v>1</v>
      </c>
      <c r="D87" s="133">
        <v>13</v>
      </c>
      <c r="E87" s="134" t="s">
        <v>267</v>
      </c>
      <c r="F87" s="135">
        <v>200</v>
      </c>
      <c r="G87" s="136">
        <f>G88</f>
        <v>1</v>
      </c>
    </row>
    <row r="88" spans="1:8" ht="22.5" customHeight="1" x14ac:dyDescent="0.2">
      <c r="A88" s="131" t="s">
        <v>82</v>
      </c>
      <c r="B88" s="132">
        <v>650</v>
      </c>
      <c r="C88" s="133">
        <v>1</v>
      </c>
      <c r="D88" s="133">
        <v>13</v>
      </c>
      <c r="E88" s="134" t="s">
        <v>267</v>
      </c>
      <c r="F88" s="135">
        <v>240</v>
      </c>
      <c r="G88" s="136">
        <f>G89</f>
        <v>1</v>
      </c>
    </row>
    <row r="89" spans="1:8" ht="24.75" customHeight="1" x14ac:dyDescent="0.2">
      <c r="A89" s="131" t="s">
        <v>73</v>
      </c>
      <c r="B89" s="132">
        <v>650</v>
      </c>
      <c r="C89" s="133">
        <v>1</v>
      </c>
      <c r="D89" s="133">
        <v>13</v>
      </c>
      <c r="E89" s="134" t="s">
        <v>267</v>
      </c>
      <c r="F89" s="135">
        <v>244</v>
      </c>
      <c r="G89" s="136">
        <v>1</v>
      </c>
    </row>
    <row r="90" spans="1:8" ht="22.5" customHeight="1" x14ac:dyDescent="0.2">
      <c r="A90" s="131" t="s">
        <v>269</v>
      </c>
      <c r="B90" s="132">
        <v>650</v>
      </c>
      <c r="C90" s="133">
        <v>1</v>
      </c>
      <c r="D90" s="133">
        <v>13</v>
      </c>
      <c r="E90" s="134" t="s">
        <v>268</v>
      </c>
      <c r="F90" s="135"/>
      <c r="G90" s="136">
        <f>G91</f>
        <v>1</v>
      </c>
    </row>
    <row r="91" spans="1:8" ht="48" customHeight="1" x14ac:dyDescent="0.2">
      <c r="A91" s="131" t="s">
        <v>270</v>
      </c>
      <c r="B91" s="132">
        <v>650</v>
      </c>
      <c r="C91" s="133">
        <v>1</v>
      </c>
      <c r="D91" s="133">
        <v>13</v>
      </c>
      <c r="E91" s="134" t="s">
        <v>271</v>
      </c>
      <c r="F91" s="135"/>
      <c r="G91" s="136">
        <f>G92</f>
        <v>1</v>
      </c>
    </row>
    <row r="92" spans="1:8" ht="22.5" customHeight="1" x14ac:dyDescent="0.2">
      <c r="A92" s="131" t="s">
        <v>116</v>
      </c>
      <c r="B92" s="132">
        <v>650</v>
      </c>
      <c r="C92" s="133">
        <v>1</v>
      </c>
      <c r="D92" s="133">
        <v>13</v>
      </c>
      <c r="E92" s="134" t="s">
        <v>272</v>
      </c>
      <c r="F92" s="135"/>
      <c r="G92" s="136">
        <f>G93</f>
        <v>1</v>
      </c>
    </row>
    <row r="93" spans="1:8" ht="22.5" customHeight="1" x14ac:dyDescent="0.2">
      <c r="A93" s="131" t="s">
        <v>147</v>
      </c>
      <c r="B93" s="132">
        <v>650</v>
      </c>
      <c r="C93" s="133">
        <v>1</v>
      </c>
      <c r="D93" s="133">
        <v>13</v>
      </c>
      <c r="E93" s="134" t="s">
        <v>272</v>
      </c>
      <c r="F93" s="135">
        <v>200</v>
      </c>
      <c r="G93" s="136">
        <f>G94</f>
        <v>1</v>
      </c>
    </row>
    <row r="94" spans="1:8" ht="24" customHeight="1" x14ac:dyDescent="0.2">
      <c r="A94" s="131" t="s">
        <v>82</v>
      </c>
      <c r="B94" s="132">
        <v>650</v>
      </c>
      <c r="C94" s="133">
        <v>1</v>
      </c>
      <c r="D94" s="133">
        <v>13</v>
      </c>
      <c r="E94" s="134" t="s">
        <v>272</v>
      </c>
      <c r="F94" s="135">
        <v>240</v>
      </c>
      <c r="G94" s="136">
        <f>G95</f>
        <v>1</v>
      </c>
    </row>
    <row r="95" spans="1:8" ht="29.25" customHeight="1" x14ac:dyDescent="0.2">
      <c r="A95" s="131" t="s">
        <v>73</v>
      </c>
      <c r="B95" s="132">
        <v>650</v>
      </c>
      <c r="C95" s="133">
        <v>1</v>
      </c>
      <c r="D95" s="133">
        <v>13</v>
      </c>
      <c r="E95" s="134" t="s">
        <v>272</v>
      </c>
      <c r="F95" s="135">
        <v>244</v>
      </c>
      <c r="G95" s="140">
        <v>1</v>
      </c>
    </row>
    <row r="96" spans="1:8" s="79" customFormat="1" ht="20.25" customHeight="1" x14ac:dyDescent="0.2">
      <c r="A96" s="80" t="s">
        <v>31</v>
      </c>
      <c r="B96" s="81">
        <v>650</v>
      </c>
      <c r="C96" s="82">
        <v>2</v>
      </c>
      <c r="D96" s="82">
        <v>0</v>
      </c>
      <c r="E96" s="83" t="s">
        <v>80</v>
      </c>
      <c r="F96" s="84" t="s">
        <v>80</v>
      </c>
      <c r="G96" s="85">
        <f>G97</f>
        <v>246.89999999999998</v>
      </c>
    </row>
    <row r="97" spans="1:8" ht="16.5" customHeight="1" x14ac:dyDescent="0.2">
      <c r="A97" s="75" t="s">
        <v>32</v>
      </c>
      <c r="B97" s="156">
        <v>650</v>
      </c>
      <c r="C97" s="86">
        <v>2</v>
      </c>
      <c r="D97" s="86">
        <v>3</v>
      </c>
      <c r="E97" s="63" t="s">
        <v>80</v>
      </c>
      <c r="F97" s="87" t="s">
        <v>80</v>
      </c>
      <c r="G97" s="62">
        <f>G98</f>
        <v>246.89999999999998</v>
      </c>
    </row>
    <row r="98" spans="1:8" ht="9.75" customHeight="1" x14ac:dyDescent="0.2">
      <c r="A98" s="139" t="s">
        <v>97</v>
      </c>
      <c r="B98" s="132">
        <v>650</v>
      </c>
      <c r="C98" s="133">
        <v>2</v>
      </c>
      <c r="D98" s="133">
        <v>3</v>
      </c>
      <c r="E98" s="134">
        <v>5000000000</v>
      </c>
      <c r="F98" s="135" t="s">
        <v>80</v>
      </c>
      <c r="G98" s="136">
        <f>G99</f>
        <v>246.89999999999998</v>
      </c>
    </row>
    <row r="99" spans="1:8" ht="34.5" customHeight="1" x14ac:dyDescent="0.2">
      <c r="A99" s="139" t="s">
        <v>134</v>
      </c>
      <c r="B99" s="132">
        <v>650</v>
      </c>
      <c r="C99" s="133">
        <v>2</v>
      </c>
      <c r="D99" s="133">
        <v>3</v>
      </c>
      <c r="E99" s="134">
        <v>5000100000</v>
      </c>
      <c r="F99" s="135"/>
      <c r="G99" s="136">
        <f>G100</f>
        <v>246.89999999999998</v>
      </c>
    </row>
    <row r="100" spans="1:8" ht="24" customHeight="1" x14ac:dyDescent="0.2">
      <c r="A100" s="139" t="s">
        <v>117</v>
      </c>
      <c r="B100" s="132">
        <v>650</v>
      </c>
      <c r="C100" s="133">
        <v>2</v>
      </c>
      <c r="D100" s="133">
        <v>3</v>
      </c>
      <c r="E100" s="134" t="s">
        <v>276</v>
      </c>
      <c r="F100" s="135" t="s">
        <v>80</v>
      </c>
      <c r="G100" s="136">
        <f>G101+G105</f>
        <v>246.89999999999998</v>
      </c>
    </row>
    <row r="101" spans="1:8" ht="45" x14ac:dyDescent="0.2">
      <c r="A101" s="131" t="s">
        <v>84</v>
      </c>
      <c r="B101" s="132">
        <v>650</v>
      </c>
      <c r="C101" s="133">
        <v>2</v>
      </c>
      <c r="D101" s="133">
        <v>3</v>
      </c>
      <c r="E101" s="134">
        <v>5000151180</v>
      </c>
      <c r="F101" s="135" t="s">
        <v>85</v>
      </c>
      <c r="G101" s="136">
        <f>G102</f>
        <v>246.89999999999998</v>
      </c>
    </row>
    <row r="102" spans="1:8" ht="22.5" x14ac:dyDescent="0.2">
      <c r="A102" s="131" t="s">
        <v>88</v>
      </c>
      <c r="B102" s="132">
        <v>650</v>
      </c>
      <c r="C102" s="133">
        <v>2</v>
      </c>
      <c r="D102" s="133">
        <v>3</v>
      </c>
      <c r="E102" s="134">
        <v>5000151180</v>
      </c>
      <c r="F102" s="135" t="s">
        <v>89</v>
      </c>
      <c r="G102" s="140">
        <f>G103+G104</f>
        <v>246.89999999999998</v>
      </c>
    </row>
    <row r="103" spans="1:8" ht="15.75" customHeight="1" x14ac:dyDescent="0.2">
      <c r="A103" s="131" t="s">
        <v>125</v>
      </c>
      <c r="B103" s="132">
        <v>650</v>
      </c>
      <c r="C103" s="133">
        <v>2</v>
      </c>
      <c r="D103" s="133">
        <v>3</v>
      </c>
      <c r="E103" s="134">
        <v>5000151180</v>
      </c>
      <c r="F103" s="135">
        <v>121</v>
      </c>
      <c r="G103" s="140">
        <v>189.6</v>
      </c>
    </row>
    <row r="104" spans="1:8" ht="33.75" x14ac:dyDescent="0.2">
      <c r="A104" s="131" t="s">
        <v>126</v>
      </c>
      <c r="B104" s="132">
        <v>650</v>
      </c>
      <c r="C104" s="133">
        <v>2</v>
      </c>
      <c r="D104" s="133">
        <v>3</v>
      </c>
      <c r="E104" s="134">
        <v>5000151180</v>
      </c>
      <c r="F104" s="135">
        <v>129</v>
      </c>
      <c r="G104" s="140">
        <v>57.3</v>
      </c>
    </row>
    <row r="105" spans="1:8" ht="22.5" x14ac:dyDescent="0.2">
      <c r="A105" s="131" t="s">
        <v>147</v>
      </c>
      <c r="B105" s="132">
        <v>650</v>
      </c>
      <c r="C105" s="133">
        <v>2</v>
      </c>
      <c r="D105" s="133">
        <v>3</v>
      </c>
      <c r="E105" s="134">
        <v>5000151180</v>
      </c>
      <c r="F105" s="135">
        <v>200</v>
      </c>
      <c r="G105" s="232">
        <f>G106</f>
        <v>0</v>
      </c>
    </row>
    <row r="106" spans="1:8" ht="22.5" x14ac:dyDescent="0.2">
      <c r="A106" s="131" t="s">
        <v>82</v>
      </c>
      <c r="B106" s="132">
        <v>650</v>
      </c>
      <c r="C106" s="133">
        <v>2</v>
      </c>
      <c r="D106" s="133">
        <v>3</v>
      </c>
      <c r="E106" s="134">
        <v>5000151180</v>
      </c>
      <c r="F106" s="135">
        <v>240</v>
      </c>
      <c r="G106" s="232">
        <f>G107</f>
        <v>0</v>
      </c>
    </row>
    <row r="107" spans="1:8" ht="22.5" x14ac:dyDescent="0.2">
      <c r="A107" s="131" t="s">
        <v>73</v>
      </c>
      <c r="B107" s="132">
        <v>650</v>
      </c>
      <c r="C107" s="133">
        <v>2</v>
      </c>
      <c r="D107" s="133">
        <v>3</v>
      </c>
      <c r="E107" s="134">
        <v>5000151180</v>
      </c>
      <c r="F107" s="135">
        <v>244</v>
      </c>
      <c r="G107" s="233">
        <f>'[1]свод ст'!$G$166</f>
        <v>0</v>
      </c>
    </row>
    <row r="108" spans="1:8" s="79" customFormat="1" ht="22.5" x14ac:dyDescent="0.2">
      <c r="A108" s="80" t="s">
        <v>33</v>
      </c>
      <c r="B108" s="81">
        <v>650</v>
      </c>
      <c r="C108" s="82">
        <v>3</v>
      </c>
      <c r="D108" s="82">
        <v>0</v>
      </c>
      <c r="E108" s="83" t="s">
        <v>80</v>
      </c>
      <c r="F108" s="84" t="s">
        <v>80</v>
      </c>
      <c r="G108" s="85">
        <f>G109+G117+G131</f>
        <v>62</v>
      </c>
      <c r="H108" s="79" t="s">
        <v>424</v>
      </c>
    </row>
    <row r="109" spans="1:8" x14ac:dyDescent="0.2">
      <c r="A109" s="75" t="s">
        <v>34</v>
      </c>
      <c r="B109" s="156">
        <v>650</v>
      </c>
      <c r="C109" s="86">
        <v>3</v>
      </c>
      <c r="D109" s="86">
        <v>4</v>
      </c>
      <c r="E109" s="63" t="s">
        <v>80</v>
      </c>
      <c r="F109" s="87" t="s">
        <v>80</v>
      </c>
      <c r="G109" s="62">
        <f t="shared" ref="G109:G115" si="1">G110</f>
        <v>30</v>
      </c>
    </row>
    <row r="110" spans="1:8" ht="33.75" x14ac:dyDescent="0.2">
      <c r="A110" s="131" t="s">
        <v>436</v>
      </c>
      <c r="B110" s="132">
        <v>650</v>
      </c>
      <c r="C110" s="133">
        <v>3</v>
      </c>
      <c r="D110" s="133">
        <v>4</v>
      </c>
      <c r="E110" s="134" t="s">
        <v>223</v>
      </c>
      <c r="F110" s="135"/>
      <c r="G110" s="232">
        <f t="shared" si="1"/>
        <v>30</v>
      </c>
    </row>
    <row r="111" spans="1:8" x14ac:dyDescent="0.2">
      <c r="A111" s="138" t="s">
        <v>95</v>
      </c>
      <c r="B111" s="132">
        <v>650</v>
      </c>
      <c r="C111" s="133">
        <v>3</v>
      </c>
      <c r="D111" s="133">
        <v>4</v>
      </c>
      <c r="E111" s="134" t="s">
        <v>224</v>
      </c>
      <c r="F111" s="135"/>
      <c r="G111" s="136">
        <f t="shared" si="1"/>
        <v>30</v>
      </c>
    </row>
    <row r="112" spans="1:8" ht="33.75" x14ac:dyDescent="0.2">
      <c r="A112" s="131" t="s">
        <v>227</v>
      </c>
      <c r="B112" s="132">
        <v>650</v>
      </c>
      <c r="C112" s="133">
        <v>3</v>
      </c>
      <c r="D112" s="133">
        <v>4</v>
      </c>
      <c r="E112" s="134" t="s">
        <v>226</v>
      </c>
      <c r="F112" s="135"/>
      <c r="G112" s="136">
        <f t="shared" si="1"/>
        <v>30</v>
      </c>
    </row>
    <row r="113" spans="1:8" ht="90" x14ac:dyDescent="0.2">
      <c r="A113" s="131" t="s">
        <v>325</v>
      </c>
      <c r="B113" s="132">
        <v>650</v>
      </c>
      <c r="C113" s="133">
        <v>3</v>
      </c>
      <c r="D113" s="133">
        <v>4</v>
      </c>
      <c r="E113" s="149" t="s">
        <v>225</v>
      </c>
      <c r="F113" s="135"/>
      <c r="G113" s="136">
        <f t="shared" si="1"/>
        <v>30</v>
      </c>
    </row>
    <row r="114" spans="1:8" ht="27.75" customHeight="1" x14ac:dyDescent="0.2">
      <c r="A114" s="131" t="s">
        <v>147</v>
      </c>
      <c r="B114" s="132">
        <v>650</v>
      </c>
      <c r="C114" s="133">
        <v>3</v>
      </c>
      <c r="D114" s="133">
        <v>4</v>
      </c>
      <c r="E114" s="149" t="s">
        <v>225</v>
      </c>
      <c r="F114" s="135">
        <v>200</v>
      </c>
      <c r="G114" s="136">
        <f t="shared" si="1"/>
        <v>30</v>
      </c>
    </row>
    <row r="115" spans="1:8" ht="27.75" customHeight="1" x14ac:dyDescent="0.2">
      <c r="A115" s="131" t="s">
        <v>82</v>
      </c>
      <c r="B115" s="132">
        <v>650</v>
      </c>
      <c r="C115" s="133">
        <v>3</v>
      </c>
      <c r="D115" s="133">
        <v>4</v>
      </c>
      <c r="E115" s="149" t="s">
        <v>225</v>
      </c>
      <c r="F115" s="135">
        <v>240</v>
      </c>
      <c r="G115" s="136">
        <f t="shared" si="1"/>
        <v>30</v>
      </c>
    </row>
    <row r="116" spans="1:8" ht="24.75" customHeight="1" x14ac:dyDescent="0.2">
      <c r="A116" s="131" t="s">
        <v>73</v>
      </c>
      <c r="B116" s="132">
        <v>650</v>
      </c>
      <c r="C116" s="133">
        <v>3</v>
      </c>
      <c r="D116" s="133">
        <v>4</v>
      </c>
      <c r="E116" s="149" t="s">
        <v>225</v>
      </c>
      <c r="F116" s="135">
        <v>244</v>
      </c>
      <c r="G116" s="140">
        <f>'иные мт 2022'!B17</f>
        <v>30</v>
      </c>
    </row>
    <row r="117" spans="1:8" ht="31.5" customHeight="1" x14ac:dyDescent="0.2">
      <c r="A117" s="159" t="s">
        <v>399</v>
      </c>
      <c r="B117" s="156">
        <v>650</v>
      </c>
      <c r="C117" s="86">
        <v>3</v>
      </c>
      <c r="D117" s="86">
        <v>9</v>
      </c>
      <c r="E117" s="164"/>
      <c r="F117" s="87"/>
      <c r="G117" s="62">
        <f>G118</f>
        <v>2</v>
      </c>
      <c r="H117" s="14" t="s">
        <v>424</v>
      </c>
    </row>
    <row r="118" spans="1:8" ht="42.75" customHeight="1" x14ac:dyDescent="0.2">
      <c r="A118" s="131" t="s">
        <v>437</v>
      </c>
      <c r="B118" s="132">
        <v>650</v>
      </c>
      <c r="C118" s="133">
        <v>3</v>
      </c>
      <c r="D118" s="133">
        <v>9</v>
      </c>
      <c r="E118" s="149">
        <v>7500000000</v>
      </c>
      <c r="F118" s="135"/>
      <c r="G118" s="136">
        <f>G119+G125</f>
        <v>2</v>
      </c>
    </row>
    <row r="119" spans="1:8" ht="38.25" customHeight="1" x14ac:dyDescent="0.2">
      <c r="A119" s="131" t="s">
        <v>273</v>
      </c>
      <c r="B119" s="132">
        <v>650</v>
      </c>
      <c r="C119" s="133">
        <v>3</v>
      </c>
      <c r="D119" s="133">
        <v>9</v>
      </c>
      <c r="E119" s="149">
        <v>7510000000</v>
      </c>
      <c r="F119" s="135"/>
      <c r="G119" s="136">
        <f>G120</f>
        <v>1</v>
      </c>
    </row>
    <row r="120" spans="1:8" ht="37.5" customHeight="1" x14ac:dyDescent="0.2">
      <c r="A120" s="131" t="s">
        <v>124</v>
      </c>
      <c r="B120" s="132">
        <v>650</v>
      </c>
      <c r="C120" s="133">
        <v>3</v>
      </c>
      <c r="D120" s="133">
        <v>9</v>
      </c>
      <c r="E120" s="149">
        <v>7510100000</v>
      </c>
      <c r="F120" s="135"/>
      <c r="G120" s="136">
        <f>G121</f>
        <v>1</v>
      </c>
    </row>
    <row r="121" spans="1:8" ht="32.25" customHeight="1" x14ac:dyDescent="0.2">
      <c r="A121" s="131" t="s">
        <v>116</v>
      </c>
      <c r="B121" s="132">
        <v>650</v>
      </c>
      <c r="C121" s="133">
        <v>3</v>
      </c>
      <c r="D121" s="133">
        <v>9</v>
      </c>
      <c r="E121" s="149">
        <v>7510199990</v>
      </c>
      <c r="F121" s="135"/>
      <c r="G121" s="136">
        <f>G122</f>
        <v>1</v>
      </c>
    </row>
    <row r="122" spans="1:8" ht="27" customHeight="1" x14ac:dyDescent="0.2">
      <c r="A122" s="131" t="s">
        <v>147</v>
      </c>
      <c r="B122" s="132">
        <v>650</v>
      </c>
      <c r="C122" s="133">
        <v>3</v>
      </c>
      <c r="D122" s="133">
        <v>9</v>
      </c>
      <c r="E122" s="149">
        <v>7510199990</v>
      </c>
      <c r="F122" s="135">
        <v>200</v>
      </c>
      <c r="G122" s="136">
        <f>G123</f>
        <v>1</v>
      </c>
    </row>
    <row r="123" spans="1:8" ht="27" customHeight="1" x14ac:dyDescent="0.2">
      <c r="A123" s="131" t="s">
        <v>82</v>
      </c>
      <c r="B123" s="132">
        <v>650</v>
      </c>
      <c r="C123" s="133">
        <v>3</v>
      </c>
      <c r="D123" s="133">
        <v>9</v>
      </c>
      <c r="E123" s="149">
        <v>7510199990</v>
      </c>
      <c r="F123" s="135">
        <v>240</v>
      </c>
      <c r="G123" s="136">
        <f>G124</f>
        <v>1</v>
      </c>
    </row>
    <row r="124" spans="1:8" ht="27" customHeight="1" x14ac:dyDescent="0.2">
      <c r="A124" s="131" t="s">
        <v>73</v>
      </c>
      <c r="B124" s="132">
        <v>650</v>
      </c>
      <c r="C124" s="133">
        <v>3</v>
      </c>
      <c r="D124" s="133">
        <v>9</v>
      </c>
      <c r="E124" s="149">
        <v>7510199990</v>
      </c>
      <c r="F124" s="135">
        <v>244</v>
      </c>
      <c r="G124" s="140">
        <f>'[1]свод ст'!$G$185</f>
        <v>1</v>
      </c>
    </row>
    <row r="125" spans="1:8" ht="11.25" customHeight="1" x14ac:dyDescent="0.2">
      <c r="A125" s="131" t="s">
        <v>274</v>
      </c>
      <c r="B125" s="132">
        <v>650</v>
      </c>
      <c r="C125" s="133">
        <v>3</v>
      </c>
      <c r="D125" s="133">
        <v>9</v>
      </c>
      <c r="E125" s="149">
        <v>7520000000</v>
      </c>
      <c r="F125" s="135"/>
      <c r="G125" s="136">
        <f>G126</f>
        <v>1</v>
      </c>
    </row>
    <row r="126" spans="1:8" ht="27.75" customHeight="1" x14ac:dyDescent="0.2">
      <c r="A126" s="131" t="s">
        <v>275</v>
      </c>
      <c r="B126" s="132">
        <v>650</v>
      </c>
      <c r="C126" s="133">
        <v>3</v>
      </c>
      <c r="D126" s="133">
        <v>9</v>
      </c>
      <c r="E126" s="149">
        <v>7520100000</v>
      </c>
      <c r="F126" s="135"/>
      <c r="G126" s="136">
        <f>G127</f>
        <v>1</v>
      </c>
    </row>
    <row r="127" spans="1:8" ht="27.75" customHeight="1" x14ac:dyDescent="0.2">
      <c r="A127" s="131" t="s">
        <v>116</v>
      </c>
      <c r="B127" s="132">
        <v>650</v>
      </c>
      <c r="C127" s="133">
        <v>3</v>
      </c>
      <c r="D127" s="133">
        <v>9</v>
      </c>
      <c r="E127" s="149">
        <v>7520199990</v>
      </c>
      <c r="F127" s="135"/>
      <c r="G127" s="136">
        <f>G128</f>
        <v>1</v>
      </c>
    </row>
    <row r="128" spans="1:8" ht="30" customHeight="1" x14ac:dyDescent="0.2">
      <c r="A128" s="131" t="s">
        <v>147</v>
      </c>
      <c r="B128" s="132">
        <v>650</v>
      </c>
      <c r="C128" s="133">
        <v>3</v>
      </c>
      <c r="D128" s="133">
        <v>9</v>
      </c>
      <c r="E128" s="149">
        <v>7520199990</v>
      </c>
      <c r="F128" s="135">
        <v>200</v>
      </c>
      <c r="G128" s="136">
        <f>G129</f>
        <v>1</v>
      </c>
    </row>
    <row r="129" spans="1:8" ht="27" customHeight="1" x14ac:dyDescent="0.2">
      <c r="A129" s="131" t="s">
        <v>82</v>
      </c>
      <c r="B129" s="132">
        <v>650</v>
      </c>
      <c r="C129" s="133">
        <v>3</v>
      </c>
      <c r="D129" s="133">
        <v>9</v>
      </c>
      <c r="E129" s="149">
        <v>7520199990</v>
      </c>
      <c r="F129" s="135">
        <v>240</v>
      </c>
      <c r="G129" s="136">
        <f>G130</f>
        <v>1</v>
      </c>
    </row>
    <row r="130" spans="1:8" ht="29.25" customHeight="1" x14ac:dyDescent="0.2">
      <c r="A130" s="131" t="s">
        <v>73</v>
      </c>
      <c r="B130" s="132">
        <v>650</v>
      </c>
      <c r="C130" s="133">
        <v>3</v>
      </c>
      <c r="D130" s="133">
        <v>9</v>
      </c>
      <c r="E130" s="149">
        <v>7520199990</v>
      </c>
      <c r="F130" s="135">
        <v>244</v>
      </c>
      <c r="G130" s="140">
        <f>'[1]свод ст'!$G$192</f>
        <v>1</v>
      </c>
    </row>
    <row r="131" spans="1:8" ht="28.5" customHeight="1" x14ac:dyDescent="0.2">
      <c r="A131" s="159" t="s">
        <v>118</v>
      </c>
      <c r="B131" s="156">
        <v>650</v>
      </c>
      <c r="C131" s="86">
        <v>3</v>
      </c>
      <c r="D131" s="86">
        <v>14</v>
      </c>
      <c r="E131" s="63"/>
      <c r="F131" s="87"/>
      <c r="G131" s="165">
        <f t="shared" ref="G131:G137" si="2">G132</f>
        <v>30</v>
      </c>
      <c r="H131" s="14" t="s">
        <v>424</v>
      </c>
    </row>
    <row r="132" spans="1:8" ht="38.25" customHeight="1" x14ac:dyDescent="0.2">
      <c r="A132" s="131" t="s">
        <v>436</v>
      </c>
      <c r="B132" s="132">
        <v>650</v>
      </c>
      <c r="C132" s="133">
        <v>3</v>
      </c>
      <c r="D132" s="133">
        <v>14</v>
      </c>
      <c r="E132" s="134" t="s">
        <v>223</v>
      </c>
      <c r="F132" s="135"/>
      <c r="G132" s="233">
        <f t="shared" si="2"/>
        <v>30</v>
      </c>
    </row>
    <row r="133" spans="1:8" ht="24" customHeight="1" x14ac:dyDescent="0.2">
      <c r="A133" s="131" t="s">
        <v>95</v>
      </c>
      <c r="B133" s="132">
        <v>650</v>
      </c>
      <c r="C133" s="133">
        <v>3</v>
      </c>
      <c r="D133" s="133">
        <v>14</v>
      </c>
      <c r="E133" s="134" t="s">
        <v>224</v>
      </c>
      <c r="F133" s="135"/>
      <c r="G133" s="136">
        <f t="shared" si="2"/>
        <v>30</v>
      </c>
    </row>
    <row r="134" spans="1:8" ht="27.75" customHeight="1" x14ac:dyDescent="0.2">
      <c r="A134" s="131" t="s">
        <v>229</v>
      </c>
      <c r="B134" s="132">
        <v>650</v>
      </c>
      <c r="C134" s="133">
        <v>3</v>
      </c>
      <c r="D134" s="133">
        <v>14</v>
      </c>
      <c r="E134" s="134" t="s">
        <v>230</v>
      </c>
      <c r="F134" s="135"/>
      <c r="G134" s="136">
        <f>G135+G139</f>
        <v>30</v>
      </c>
    </row>
    <row r="135" spans="1:8" ht="31.5" customHeight="1" x14ac:dyDescent="0.2">
      <c r="A135" s="131" t="s">
        <v>200</v>
      </c>
      <c r="B135" s="132">
        <v>650</v>
      </c>
      <c r="C135" s="133">
        <v>3</v>
      </c>
      <c r="D135" s="133">
        <v>14</v>
      </c>
      <c r="E135" s="134" t="s">
        <v>231</v>
      </c>
      <c r="F135" s="135"/>
      <c r="G135" s="136">
        <f t="shared" si="2"/>
        <v>24</v>
      </c>
    </row>
    <row r="136" spans="1:8" ht="45" customHeight="1" x14ac:dyDescent="0.2">
      <c r="A136" s="131" t="s">
        <v>84</v>
      </c>
      <c r="B136" s="132">
        <v>650</v>
      </c>
      <c r="C136" s="133">
        <v>3</v>
      </c>
      <c r="D136" s="133">
        <v>14</v>
      </c>
      <c r="E136" s="134" t="s">
        <v>231</v>
      </c>
      <c r="F136" s="135">
        <v>100</v>
      </c>
      <c r="G136" s="136">
        <f t="shared" si="2"/>
        <v>24</v>
      </c>
    </row>
    <row r="137" spans="1:8" ht="18.75" customHeight="1" x14ac:dyDescent="0.2">
      <c r="A137" s="131" t="s">
        <v>86</v>
      </c>
      <c r="B137" s="132">
        <v>650</v>
      </c>
      <c r="C137" s="133">
        <v>3</v>
      </c>
      <c r="D137" s="133">
        <v>14</v>
      </c>
      <c r="E137" s="134" t="s">
        <v>231</v>
      </c>
      <c r="F137" s="135">
        <v>110</v>
      </c>
      <c r="G137" s="136">
        <f t="shared" si="2"/>
        <v>24</v>
      </c>
    </row>
    <row r="138" spans="1:8" ht="36" customHeight="1" x14ac:dyDescent="0.2">
      <c r="A138" s="131" t="s">
        <v>290</v>
      </c>
      <c r="B138" s="132">
        <v>650</v>
      </c>
      <c r="C138" s="133">
        <v>3</v>
      </c>
      <c r="D138" s="133">
        <v>14</v>
      </c>
      <c r="E138" s="134" t="s">
        <v>231</v>
      </c>
      <c r="F138" s="135">
        <v>113</v>
      </c>
      <c r="G138" s="136">
        <f>'иные мт 2022'!B9</f>
        <v>24</v>
      </c>
    </row>
    <row r="139" spans="1:8" ht="33.75" x14ac:dyDescent="0.2">
      <c r="A139" s="131" t="s">
        <v>201</v>
      </c>
      <c r="B139" s="132">
        <v>650</v>
      </c>
      <c r="C139" s="133">
        <v>3</v>
      </c>
      <c r="D139" s="133">
        <v>14</v>
      </c>
      <c r="E139" s="134" t="s">
        <v>232</v>
      </c>
      <c r="F139" s="135"/>
      <c r="G139" s="140">
        <f>G140</f>
        <v>6</v>
      </c>
    </row>
    <row r="140" spans="1:8" ht="45" x14ac:dyDescent="0.2">
      <c r="A140" s="131" t="s">
        <v>84</v>
      </c>
      <c r="B140" s="132">
        <v>650</v>
      </c>
      <c r="C140" s="133">
        <v>3</v>
      </c>
      <c r="D140" s="133">
        <v>14</v>
      </c>
      <c r="E140" s="134" t="s">
        <v>232</v>
      </c>
      <c r="F140" s="135">
        <v>100</v>
      </c>
      <c r="G140" s="140">
        <f>G141</f>
        <v>6</v>
      </c>
    </row>
    <row r="141" spans="1:8" x14ac:dyDescent="0.2">
      <c r="A141" s="131" t="s">
        <v>86</v>
      </c>
      <c r="B141" s="132">
        <v>650</v>
      </c>
      <c r="C141" s="133">
        <v>3</v>
      </c>
      <c r="D141" s="133">
        <v>14</v>
      </c>
      <c r="E141" s="134" t="s">
        <v>232</v>
      </c>
      <c r="F141" s="135">
        <v>110</v>
      </c>
      <c r="G141" s="136">
        <f>G142</f>
        <v>6</v>
      </c>
    </row>
    <row r="142" spans="1:8" ht="33.75" x14ac:dyDescent="0.2">
      <c r="A142" s="131" t="s">
        <v>290</v>
      </c>
      <c r="B142" s="132">
        <v>650</v>
      </c>
      <c r="C142" s="133">
        <v>3</v>
      </c>
      <c r="D142" s="133">
        <v>14</v>
      </c>
      <c r="E142" s="134" t="s">
        <v>232</v>
      </c>
      <c r="F142" s="135">
        <v>113</v>
      </c>
      <c r="G142" s="140">
        <v>6</v>
      </c>
    </row>
    <row r="143" spans="1:8" s="79" customFormat="1" ht="16.5" customHeight="1" x14ac:dyDescent="0.2">
      <c r="A143" s="80" t="s">
        <v>35</v>
      </c>
      <c r="B143" s="81">
        <v>650</v>
      </c>
      <c r="C143" s="82">
        <v>4</v>
      </c>
      <c r="D143" s="160">
        <v>0</v>
      </c>
      <c r="E143" s="83" t="s">
        <v>80</v>
      </c>
      <c r="F143" s="84" t="s">
        <v>80</v>
      </c>
      <c r="G143" s="161">
        <f>G158+G166+G173+G144</f>
        <v>3114.7</v>
      </c>
      <c r="H143" s="79" t="s">
        <v>424</v>
      </c>
    </row>
    <row r="144" spans="1:8" s="79" customFormat="1" ht="16.5" customHeight="1" x14ac:dyDescent="0.2">
      <c r="A144" s="80" t="s">
        <v>447</v>
      </c>
      <c r="B144" s="81" t="s">
        <v>338</v>
      </c>
      <c r="C144" s="82">
        <v>4</v>
      </c>
      <c r="D144" s="82">
        <v>1</v>
      </c>
      <c r="E144" s="83"/>
      <c r="F144" s="84"/>
      <c r="G144" s="257">
        <f>G145</f>
        <v>520</v>
      </c>
    </row>
    <row r="145" spans="1:7" s="79" customFormat="1" ht="31.5" customHeight="1" x14ac:dyDescent="0.2">
      <c r="A145" s="131" t="s">
        <v>446</v>
      </c>
      <c r="B145" s="132">
        <v>650</v>
      </c>
      <c r="C145" s="133">
        <v>4</v>
      </c>
      <c r="D145" s="133">
        <v>1</v>
      </c>
      <c r="E145" s="134" t="s">
        <v>377</v>
      </c>
      <c r="F145" s="135"/>
      <c r="G145" s="253">
        <f>G146</f>
        <v>520</v>
      </c>
    </row>
    <row r="146" spans="1:7" s="79" customFormat="1" ht="31.5" customHeight="1" x14ac:dyDescent="0.2">
      <c r="A146" s="131" t="s">
        <v>384</v>
      </c>
      <c r="B146" s="132">
        <v>650</v>
      </c>
      <c r="C146" s="133">
        <v>4</v>
      </c>
      <c r="D146" s="133">
        <v>1</v>
      </c>
      <c r="E146" s="134" t="s">
        <v>383</v>
      </c>
      <c r="F146" s="135"/>
      <c r="G146" s="253">
        <f>G147</f>
        <v>520</v>
      </c>
    </row>
    <row r="147" spans="1:7" s="79" customFormat="1" ht="31.5" customHeight="1" x14ac:dyDescent="0.2">
      <c r="A147" s="131" t="s">
        <v>378</v>
      </c>
      <c r="B147" s="132">
        <v>650</v>
      </c>
      <c r="C147" s="133">
        <v>4</v>
      </c>
      <c r="D147" s="133">
        <v>1</v>
      </c>
      <c r="E147" s="134" t="s">
        <v>379</v>
      </c>
      <c r="F147" s="135"/>
      <c r="G147" s="253">
        <f>G148+G153</f>
        <v>520</v>
      </c>
    </row>
    <row r="148" spans="1:7" s="79" customFormat="1" ht="31.5" customHeight="1" x14ac:dyDescent="0.2">
      <c r="A148" s="131" t="s">
        <v>374</v>
      </c>
      <c r="B148" s="132">
        <v>650</v>
      </c>
      <c r="C148" s="133">
        <v>4</v>
      </c>
      <c r="D148" s="133">
        <v>1</v>
      </c>
      <c r="E148" s="134" t="s">
        <v>380</v>
      </c>
      <c r="F148" s="135"/>
      <c r="G148" s="253">
        <f>G149</f>
        <v>200</v>
      </c>
    </row>
    <row r="149" spans="1:7" s="79" customFormat="1" ht="31.5" customHeight="1" x14ac:dyDescent="0.2">
      <c r="A149" s="131" t="s">
        <v>84</v>
      </c>
      <c r="B149" s="132">
        <v>650</v>
      </c>
      <c r="C149" s="133">
        <v>4</v>
      </c>
      <c r="D149" s="133">
        <v>1</v>
      </c>
      <c r="E149" s="134" t="s">
        <v>380</v>
      </c>
      <c r="F149" s="135">
        <v>100</v>
      </c>
      <c r="G149" s="253">
        <f>G150</f>
        <v>200</v>
      </c>
    </row>
    <row r="150" spans="1:7" s="79" customFormat="1" ht="31.5" customHeight="1" x14ac:dyDescent="0.2">
      <c r="A150" s="131" t="s">
        <v>86</v>
      </c>
      <c r="B150" s="132">
        <v>650</v>
      </c>
      <c r="C150" s="133">
        <v>4</v>
      </c>
      <c r="D150" s="133">
        <v>1</v>
      </c>
      <c r="E150" s="134" t="s">
        <v>380</v>
      </c>
      <c r="F150" s="135">
        <v>110</v>
      </c>
      <c r="G150" s="253">
        <f>G152+G151</f>
        <v>200</v>
      </c>
    </row>
    <row r="151" spans="1:7" s="79" customFormat="1" ht="31.5" customHeight="1" x14ac:dyDescent="0.2">
      <c r="A151" s="131" t="s">
        <v>127</v>
      </c>
      <c r="B151" s="132">
        <v>650</v>
      </c>
      <c r="C151" s="133">
        <v>4</v>
      </c>
      <c r="D151" s="133">
        <v>1</v>
      </c>
      <c r="E151" s="134" t="s">
        <v>380</v>
      </c>
      <c r="F151" s="135">
        <v>111</v>
      </c>
      <c r="G151" s="253">
        <v>139.6</v>
      </c>
    </row>
    <row r="152" spans="1:7" s="79" customFormat="1" ht="31.5" customHeight="1" x14ac:dyDescent="0.2">
      <c r="A152" s="131" t="s">
        <v>128</v>
      </c>
      <c r="B152" s="132">
        <v>650</v>
      </c>
      <c r="C152" s="133">
        <v>4</v>
      </c>
      <c r="D152" s="133">
        <v>1</v>
      </c>
      <c r="E152" s="134" t="s">
        <v>380</v>
      </c>
      <c r="F152" s="135">
        <v>119</v>
      </c>
      <c r="G152" s="253">
        <v>60.4</v>
      </c>
    </row>
    <row r="153" spans="1:7" s="79" customFormat="1" ht="28.5" customHeight="1" x14ac:dyDescent="0.2">
      <c r="A153" s="131" t="s">
        <v>381</v>
      </c>
      <c r="B153" s="132">
        <v>650</v>
      </c>
      <c r="C153" s="133">
        <v>4</v>
      </c>
      <c r="D153" s="133">
        <v>1</v>
      </c>
      <c r="E153" s="134" t="s">
        <v>382</v>
      </c>
      <c r="F153" s="135"/>
      <c r="G153" s="253">
        <f>G154</f>
        <v>320</v>
      </c>
    </row>
    <row r="154" spans="1:7" s="79" customFormat="1" ht="51" customHeight="1" x14ac:dyDescent="0.2">
      <c r="A154" s="131" t="s">
        <v>84</v>
      </c>
      <c r="B154" s="132">
        <v>650</v>
      </c>
      <c r="C154" s="133">
        <v>4</v>
      </c>
      <c r="D154" s="133">
        <v>1</v>
      </c>
      <c r="E154" s="134" t="s">
        <v>382</v>
      </c>
      <c r="F154" s="135">
        <v>100</v>
      </c>
      <c r="G154" s="253">
        <f>G155</f>
        <v>320</v>
      </c>
    </row>
    <row r="155" spans="1:7" s="79" customFormat="1" ht="16.5" customHeight="1" x14ac:dyDescent="0.2">
      <c r="A155" s="131" t="s">
        <v>86</v>
      </c>
      <c r="B155" s="132">
        <v>650</v>
      </c>
      <c r="C155" s="133">
        <v>4</v>
      </c>
      <c r="D155" s="133">
        <v>1</v>
      </c>
      <c r="E155" s="134" t="s">
        <v>382</v>
      </c>
      <c r="F155" s="135">
        <v>110</v>
      </c>
      <c r="G155" s="253">
        <f>G156+G157</f>
        <v>320</v>
      </c>
    </row>
    <row r="156" spans="1:7" s="79" customFormat="1" ht="16.5" customHeight="1" x14ac:dyDescent="0.2">
      <c r="A156" s="131" t="s">
        <v>127</v>
      </c>
      <c r="B156" s="132">
        <v>650</v>
      </c>
      <c r="C156" s="133">
        <v>4</v>
      </c>
      <c r="D156" s="133">
        <v>1</v>
      </c>
      <c r="E156" s="134" t="s">
        <v>382</v>
      </c>
      <c r="F156" s="135">
        <v>111</v>
      </c>
      <c r="G156" s="253">
        <v>223.4</v>
      </c>
    </row>
    <row r="157" spans="1:7" s="79" customFormat="1" ht="38.25" customHeight="1" x14ac:dyDescent="0.2">
      <c r="A157" s="131" t="s">
        <v>128</v>
      </c>
      <c r="B157" s="132">
        <v>650</v>
      </c>
      <c r="C157" s="133">
        <v>4</v>
      </c>
      <c r="D157" s="133">
        <v>1</v>
      </c>
      <c r="E157" s="134" t="s">
        <v>382</v>
      </c>
      <c r="F157" s="135">
        <v>119</v>
      </c>
      <c r="G157" s="253">
        <v>96.6</v>
      </c>
    </row>
    <row r="158" spans="1:7" ht="18" customHeight="1" x14ac:dyDescent="0.2">
      <c r="A158" s="159" t="s">
        <v>188</v>
      </c>
      <c r="B158" s="156">
        <v>650</v>
      </c>
      <c r="C158" s="86">
        <v>4</v>
      </c>
      <c r="D158" s="86">
        <v>9</v>
      </c>
      <c r="E158" s="63"/>
      <c r="F158" s="87"/>
      <c r="G158" s="62">
        <f t="shared" ref="G158:G163" si="3">G159</f>
        <v>2193.9</v>
      </c>
    </row>
    <row r="159" spans="1:7" ht="33.75" x14ac:dyDescent="0.2">
      <c r="A159" s="131" t="s">
        <v>438</v>
      </c>
      <c r="B159" s="132">
        <v>650</v>
      </c>
      <c r="C159" s="133">
        <v>4</v>
      </c>
      <c r="D159" s="133">
        <v>9</v>
      </c>
      <c r="E159" s="137">
        <v>8400000000</v>
      </c>
      <c r="F159" s="135"/>
      <c r="G159" s="136">
        <f t="shared" si="3"/>
        <v>2193.9</v>
      </c>
    </row>
    <row r="160" spans="1:7" x14ac:dyDescent="0.2">
      <c r="A160" s="131" t="s">
        <v>185</v>
      </c>
      <c r="B160" s="132">
        <v>650</v>
      </c>
      <c r="C160" s="133">
        <v>4</v>
      </c>
      <c r="D160" s="133">
        <v>9</v>
      </c>
      <c r="E160" s="137">
        <v>8410000000</v>
      </c>
      <c r="F160" s="135"/>
      <c r="G160" s="136">
        <f t="shared" si="3"/>
        <v>2193.9</v>
      </c>
    </row>
    <row r="161" spans="1:8" ht="22.5" x14ac:dyDescent="0.2">
      <c r="A161" s="131" t="s">
        <v>186</v>
      </c>
      <c r="B161" s="132">
        <v>650</v>
      </c>
      <c r="C161" s="133">
        <v>4</v>
      </c>
      <c r="D161" s="133">
        <v>9</v>
      </c>
      <c r="E161" s="137">
        <v>8410100000</v>
      </c>
      <c r="F161" s="135"/>
      <c r="G161" s="136">
        <f t="shared" si="3"/>
        <v>2193.9</v>
      </c>
    </row>
    <row r="162" spans="1:8" ht="30" customHeight="1" x14ac:dyDescent="0.2">
      <c r="A162" s="131" t="s">
        <v>116</v>
      </c>
      <c r="B162" s="132">
        <v>650</v>
      </c>
      <c r="C162" s="133">
        <v>4</v>
      </c>
      <c r="D162" s="133">
        <v>9</v>
      </c>
      <c r="E162" s="137">
        <v>8410199990</v>
      </c>
      <c r="F162" s="135"/>
      <c r="G162" s="136">
        <f t="shared" si="3"/>
        <v>2193.9</v>
      </c>
    </row>
    <row r="163" spans="1:8" ht="22.5" x14ac:dyDescent="0.2">
      <c r="A163" s="131" t="s">
        <v>147</v>
      </c>
      <c r="B163" s="132">
        <v>650</v>
      </c>
      <c r="C163" s="133">
        <v>4</v>
      </c>
      <c r="D163" s="133">
        <v>9</v>
      </c>
      <c r="E163" s="137">
        <v>8410199990</v>
      </c>
      <c r="F163" s="135">
        <v>200</v>
      </c>
      <c r="G163" s="136">
        <f t="shared" si="3"/>
        <v>2193.9</v>
      </c>
    </row>
    <row r="164" spans="1:8" ht="22.5" x14ac:dyDescent="0.2">
      <c r="A164" s="131" t="s">
        <v>82</v>
      </c>
      <c r="B164" s="132">
        <v>650</v>
      </c>
      <c r="C164" s="133">
        <v>4</v>
      </c>
      <c r="D164" s="133">
        <v>9</v>
      </c>
      <c r="E164" s="137">
        <v>8410199990</v>
      </c>
      <c r="F164" s="135">
        <v>240</v>
      </c>
      <c r="G164" s="136">
        <f>G165</f>
        <v>2193.9</v>
      </c>
    </row>
    <row r="165" spans="1:8" ht="22.5" x14ac:dyDescent="0.2">
      <c r="A165" s="131" t="s">
        <v>73</v>
      </c>
      <c r="B165" s="132">
        <v>650</v>
      </c>
      <c r="C165" s="133">
        <v>4</v>
      </c>
      <c r="D165" s="133">
        <v>9</v>
      </c>
      <c r="E165" s="137">
        <v>8410199990</v>
      </c>
      <c r="F165" s="135">
        <v>244</v>
      </c>
      <c r="G165" s="136">
        <f>'ДФ 2022'!C18</f>
        <v>2193.9</v>
      </c>
    </row>
    <row r="166" spans="1:8" ht="15.75" customHeight="1" x14ac:dyDescent="0.2">
      <c r="A166" s="75" t="s">
        <v>36</v>
      </c>
      <c r="B166" s="156">
        <v>650</v>
      </c>
      <c r="C166" s="86">
        <v>4</v>
      </c>
      <c r="D166" s="86">
        <v>10</v>
      </c>
      <c r="E166" s="63" t="s">
        <v>80</v>
      </c>
      <c r="F166" s="87" t="s">
        <v>80</v>
      </c>
      <c r="G166" s="62">
        <f t="shared" ref="G166:G171" si="4">G167</f>
        <v>390.2</v>
      </c>
      <c r="H166" s="14" t="s">
        <v>424</v>
      </c>
    </row>
    <row r="167" spans="1:8" ht="24.75" customHeight="1" x14ac:dyDescent="0.2">
      <c r="A167" s="139" t="s">
        <v>441</v>
      </c>
      <c r="B167" s="132">
        <v>650</v>
      </c>
      <c r="C167" s="133">
        <v>4</v>
      </c>
      <c r="D167" s="133">
        <v>10</v>
      </c>
      <c r="E167" s="134" t="s">
        <v>211</v>
      </c>
      <c r="F167" s="135" t="s">
        <v>80</v>
      </c>
      <c r="G167" s="136">
        <f t="shared" si="4"/>
        <v>390.2</v>
      </c>
    </row>
    <row r="168" spans="1:8" ht="22.5" x14ac:dyDescent="0.2">
      <c r="A168" s="139" t="s">
        <v>326</v>
      </c>
      <c r="B168" s="132">
        <v>650</v>
      </c>
      <c r="C168" s="133">
        <v>4</v>
      </c>
      <c r="D168" s="133">
        <v>10</v>
      </c>
      <c r="E168" s="134" t="s">
        <v>233</v>
      </c>
      <c r="F168" s="135" t="s">
        <v>80</v>
      </c>
      <c r="G168" s="136">
        <f t="shared" si="4"/>
        <v>390.2</v>
      </c>
    </row>
    <row r="169" spans="1:8" ht="11.25" customHeight="1" x14ac:dyDescent="0.2">
      <c r="A169" s="139" t="s">
        <v>76</v>
      </c>
      <c r="B169" s="132">
        <v>650</v>
      </c>
      <c r="C169" s="133">
        <v>4</v>
      </c>
      <c r="D169" s="133">
        <v>10</v>
      </c>
      <c r="E169" s="134" t="s">
        <v>234</v>
      </c>
      <c r="F169" s="135"/>
      <c r="G169" s="136">
        <f t="shared" si="4"/>
        <v>390.2</v>
      </c>
    </row>
    <row r="170" spans="1:8" ht="26.25" customHeight="1" x14ac:dyDescent="0.2">
      <c r="A170" s="131" t="s">
        <v>147</v>
      </c>
      <c r="B170" s="132">
        <v>650</v>
      </c>
      <c r="C170" s="133">
        <v>4</v>
      </c>
      <c r="D170" s="133">
        <v>10</v>
      </c>
      <c r="E170" s="134" t="s">
        <v>234</v>
      </c>
      <c r="F170" s="135" t="s">
        <v>81</v>
      </c>
      <c r="G170" s="136">
        <f t="shared" si="4"/>
        <v>390.2</v>
      </c>
    </row>
    <row r="171" spans="1:8" ht="26.25" customHeight="1" x14ac:dyDescent="0.2">
      <c r="A171" s="131" t="s">
        <v>82</v>
      </c>
      <c r="B171" s="132">
        <v>650</v>
      </c>
      <c r="C171" s="133">
        <v>4</v>
      </c>
      <c r="D171" s="133">
        <v>10</v>
      </c>
      <c r="E171" s="134" t="s">
        <v>234</v>
      </c>
      <c r="F171" s="135" t="s">
        <v>83</v>
      </c>
      <c r="G171" s="136">
        <f t="shared" si="4"/>
        <v>390.2</v>
      </c>
    </row>
    <row r="172" spans="1:8" ht="26.25" customHeight="1" x14ac:dyDescent="0.2">
      <c r="A172" s="131" t="s">
        <v>73</v>
      </c>
      <c r="B172" s="132">
        <v>650</v>
      </c>
      <c r="C172" s="133">
        <v>4</v>
      </c>
      <c r="D172" s="133">
        <v>10</v>
      </c>
      <c r="E172" s="134" t="s">
        <v>234</v>
      </c>
      <c r="F172" s="135">
        <v>244</v>
      </c>
      <c r="G172" s="136">
        <v>390.2</v>
      </c>
    </row>
    <row r="173" spans="1:8" ht="12.75" customHeight="1" x14ac:dyDescent="0.2">
      <c r="A173" s="159" t="s">
        <v>199</v>
      </c>
      <c r="B173" s="156">
        <v>650</v>
      </c>
      <c r="C173" s="86">
        <v>4</v>
      </c>
      <c r="D173" s="86">
        <v>12</v>
      </c>
      <c r="E173" s="63"/>
      <c r="F173" s="87"/>
      <c r="G173" s="62">
        <f>G174</f>
        <v>10.6</v>
      </c>
      <c r="H173" s="14" t="s">
        <v>424</v>
      </c>
    </row>
    <row r="174" spans="1:8" ht="24" customHeight="1" x14ac:dyDescent="0.2">
      <c r="A174" s="139" t="s">
        <v>441</v>
      </c>
      <c r="B174" s="132">
        <v>650</v>
      </c>
      <c r="C174" s="133">
        <v>4</v>
      </c>
      <c r="D174" s="133">
        <v>12</v>
      </c>
      <c r="E174" s="134" t="s">
        <v>211</v>
      </c>
      <c r="F174" s="135"/>
      <c r="G174" s="136">
        <f>G175</f>
        <v>10.6</v>
      </c>
    </row>
    <row r="175" spans="1:8" ht="38.25" customHeight="1" x14ac:dyDescent="0.2">
      <c r="A175" s="139" t="s">
        <v>327</v>
      </c>
      <c r="B175" s="132">
        <v>650</v>
      </c>
      <c r="C175" s="133">
        <v>4</v>
      </c>
      <c r="D175" s="133">
        <v>12</v>
      </c>
      <c r="E175" s="134" t="s">
        <v>235</v>
      </c>
      <c r="F175" s="135"/>
      <c r="G175" s="136">
        <f>G176</f>
        <v>10.6</v>
      </c>
    </row>
    <row r="176" spans="1:8" ht="45" customHeight="1" x14ac:dyDescent="0.2">
      <c r="A176" s="131" t="s">
        <v>198</v>
      </c>
      <c r="B176" s="132">
        <v>650</v>
      </c>
      <c r="C176" s="133">
        <v>4</v>
      </c>
      <c r="D176" s="133">
        <v>12</v>
      </c>
      <c r="E176" s="149">
        <v>7700189020</v>
      </c>
      <c r="F176" s="135"/>
      <c r="G176" s="140">
        <f>G177</f>
        <v>10.6</v>
      </c>
    </row>
    <row r="177" spans="1:8" ht="12" customHeight="1" x14ac:dyDescent="0.2">
      <c r="A177" s="131" t="s">
        <v>96</v>
      </c>
      <c r="B177" s="132">
        <v>650</v>
      </c>
      <c r="C177" s="133">
        <v>4</v>
      </c>
      <c r="D177" s="133">
        <v>12</v>
      </c>
      <c r="E177" s="149">
        <v>7700189020</v>
      </c>
      <c r="F177" s="135">
        <v>500</v>
      </c>
      <c r="G177" s="136">
        <f>G178</f>
        <v>10.6</v>
      </c>
    </row>
    <row r="178" spans="1:8" ht="16.5" customHeight="1" x14ac:dyDescent="0.2">
      <c r="A178" s="131" t="s">
        <v>79</v>
      </c>
      <c r="B178" s="132">
        <v>650</v>
      </c>
      <c r="C178" s="133">
        <v>4</v>
      </c>
      <c r="D178" s="133">
        <v>12</v>
      </c>
      <c r="E178" s="149">
        <v>7700189020</v>
      </c>
      <c r="F178" s="135">
        <v>540</v>
      </c>
      <c r="G178" s="136">
        <v>10.6</v>
      </c>
    </row>
    <row r="179" spans="1:8" s="79" customFormat="1" ht="13.5" customHeight="1" x14ac:dyDescent="0.2">
      <c r="A179" s="80" t="s">
        <v>37</v>
      </c>
      <c r="B179" s="81">
        <v>650</v>
      </c>
      <c r="C179" s="82">
        <v>5</v>
      </c>
      <c r="D179" s="82">
        <v>0</v>
      </c>
      <c r="E179" s="83" t="s">
        <v>80</v>
      </c>
      <c r="F179" s="84" t="s">
        <v>80</v>
      </c>
      <c r="G179" s="157">
        <f>G180+G188+G203+G237</f>
        <v>1254.5</v>
      </c>
      <c r="H179" s="79" t="s">
        <v>424</v>
      </c>
    </row>
    <row r="180" spans="1:8" x14ac:dyDescent="0.2">
      <c r="A180" s="75" t="s">
        <v>77</v>
      </c>
      <c r="B180" s="156">
        <v>650</v>
      </c>
      <c r="C180" s="86">
        <v>5</v>
      </c>
      <c r="D180" s="86">
        <v>1</v>
      </c>
      <c r="E180" s="63" t="s">
        <v>80</v>
      </c>
      <c r="F180" s="87" t="s">
        <v>80</v>
      </c>
      <c r="G180" s="62">
        <f t="shared" ref="G180:G186" si="5">G181</f>
        <v>241.5</v>
      </c>
    </row>
    <row r="181" spans="1:8" ht="40.5" customHeight="1" x14ac:dyDescent="0.2">
      <c r="A181" s="139" t="s">
        <v>435</v>
      </c>
      <c r="B181" s="132">
        <v>650</v>
      </c>
      <c r="C181" s="133">
        <v>5</v>
      </c>
      <c r="D181" s="133">
        <v>1</v>
      </c>
      <c r="E181" s="134" t="s">
        <v>236</v>
      </c>
      <c r="F181" s="135" t="s">
        <v>80</v>
      </c>
      <c r="G181" s="232">
        <f t="shared" si="5"/>
        <v>241.5</v>
      </c>
    </row>
    <row r="182" spans="1:8" ht="26.25" customHeight="1" x14ac:dyDescent="0.2">
      <c r="A182" s="139" t="s">
        <v>237</v>
      </c>
      <c r="B182" s="132">
        <v>650</v>
      </c>
      <c r="C182" s="133">
        <v>5</v>
      </c>
      <c r="D182" s="133">
        <v>1</v>
      </c>
      <c r="E182" s="134" t="s">
        <v>238</v>
      </c>
      <c r="F182" s="135" t="s">
        <v>80</v>
      </c>
      <c r="G182" s="232">
        <f t="shared" si="5"/>
        <v>241.5</v>
      </c>
    </row>
    <row r="183" spans="1:8" ht="22.5" x14ac:dyDescent="0.2">
      <c r="A183" s="139" t="s">
        <v>121</v>
      </c>
      <c r="B183" s="132">
        <v>650</v>
      </c>
      <c r="C183" s="133">
        <v>5</v>
      </c>
      <c r="D183" s="133">
        <v>1</v>
      </c>
      <c r="E183" s="134" t="s">
        <v>239</v>
      </c>
      <c r="F183" s="135"/>
      <c r="G183" s="136">
        <f t="shared" si="5"/>
        <v>241.5</v>
      </c>
    </row>
    <row r="184" spans="1:8" ht="22.5" customHeight="1" x14ac:dyDescent="0.2">
      <c r="A184" s="139" t="s">
        <v>116</v>
      </c>
      <c r="B184" s="132">
        <v>650</v>
      </c>
      <c r="C184" s="133">
        <v>5</v>
      </c>
      <c r="D184" s="133">
        <v>1</v>
      </c>
      <c r="E184" s="134" t="s">
        <v>262</v>
      </c>
      <c r="F184" s="135"/>
      <c r="G184" s="136">
        <f t="shared" si="5"/>
        <v>241.5</v>
      </c>
    </row>
    <row r="185" spans="1:8" ht="22.5" customHeight="1" x14ac:dyDescent="0.2">
      <c r="A185" s="131" t="s">
        <v>147</v>
      </c>
      <c r="B185" s="132">
        <v>650</v>
      </c>
      <c r="C185" s="133">
        <v>5</v>
      </c>
      <c r="D185" s="133">
        <v>1</v>
      </c>
      <c r="E185" s="134" t="s">
        <v>262</v>
      </c>
      <c r="F185" s="135" t="s">
        <v>81</v>
      </c>
      <c r="G185" s="136">
        <f t="shared" si="5"/>
        <v>241.5</v>
      </c>
    </row>
    <row r="186" spans="1:8" ht="22.5" customHeight="1" x14ac:dyDescent="0.2">
      <c r="A186" s="131" t="s">
        <v>82</v>
      </c>
      <c r="B186" s="132">
        <v>650</v>
      </c>
      <c r="C186" s="133">
        <v>5</v>
      </c>
      <c r="D186" s="133">
        <v>1</v>
      </c>
      <c r="E186" s="134" t="s">
        <v>262</v>
      </c>
      <c r="F186" s="135" t="s">
        <v>83</v>
      </c>
      <c r="G186" s="136">
        <f t="shared" si="5"/>
        <v>241.5</v>
      </c>
    </row>
    <row r="187" spans="1:8" ht="22.5" x14ac:dyDescent="0.2">
      <c r="A187" s="131" t="s">
        <v>73</v>
      </c>
      <c r="B187" s="132">
        <v>650</v>
      </c>
      <c r="C187" s="133">
        <v>5</v>
      </c>
      <c r="D187" s="133">
        <v>1</v>
      </c>
      <c r="E187" s="134" t="s">
        <v>262</v>
      </c>
      <c r="F187" s="135">
        <v>244</v>
      </c>
      <c r="G187" s="140">
        <v>241.5</v>
      </c>
    </row>
    <row r="188" spans="1:8" x14ac:dyDescent="0.2">
      <c r="A188" s="75" t="s">
        <v>57</v>
      </c>
      <c r="B188" s="156">
        <v>650</v>
      </c>
      <c r="C188" s="86">
        <v>5</v>
      </c>
      <c r="D188" s="86">
        <v>2</v>
      </c>
      <c r="E188" s="63" t="s">
        <v>80</v>
      </c>
      <c r="F188" s="87" t="s">
        <v>80</v>
      </c>
      <c r="G188" s="62">
        <f>G189</f>
        <v>250</v>
      </c>
      <c r="H188" s="14" t="s">
        <v>424</v>
      </c>
    </row>
    <row r="189" spans="1:8" ht="35.25" customHeight="1" x14ac:dyDescent="0.2">
      <c r="A189" s="139" t="s">
        <v>435</v>
      </c>
      <c r="B189" s="132">
        <v>650</v>
      </c>
      <c r="C189" s="133">
        <v>5</v>
      </c>
      <c r="D189" s="133">
        <v>2</v>
      </c>
      <c r="E189" s="134" t="s">
        <v>236</v>
      </c>
      <c r="F189" s="135" t="s">
        <v>80</v>
      </c>
      <c r="G189" s="232">
        <f>G190</f>
        <v>250</v>
      </c>
    </row>
    <row r="190" spans="1:8" ht="27.75" customHeight="1" x14ac:dyDescent="0.2">
      <c r="A190" s="139" t="s">
        <v>94</v>
      </c>
      <c r="B190" s="132">
        <v>650</v>
      </c>
      <c r="C190" s="133">
        <v>5</v>
      </c>
      <c r="D190" s="133">
        <v>2</v>
      </c>
      <c r="E190" s="134" t="s">
        <v>240</v>
      </c>
      <c r="F190" s="135" t="s">
        <v>80</v>
      </c>
      <c r="G190" s="232">
        <f>G191</f>
        <v>250</v>
      </c>
    </row>
    <row r="191" spans="1:8" ht="22.5" customHeight="1" x14ac:dyDescent="0.2">
      <c r="A191" s="139" t="s">
        <v>242</v>
      </c>
      <c r="B191" s="132">
        <v>650</v>
      </c>
      <c r="C191" s="133">
        <v>5</v>
      </c>
      <c r="D191" s="133">
        <v>2</v>
      </c>
      <c r="E191" s="134" t="s">
        <v>241</v>
      </c>
      <c r="F191" s="135" t="s">
        <v>80</v>
      </c>
      <c r="G191" s="232">
        <f>G192+G196+G199</f>
        <v>250</v>
      </c>
    </row>
    <row r="192" spans="1:8" ht="56.25" customHeight="1" x14ac:dyDescent="0.2">
      <c r="A192" s="139" t="s">
        <v>243</v>
      </c>
      <c r="B192" s="132">
        <v>650</v>
      </c>
      <c r="C192" s="133">
        <v>5</v>
      </c>
      <c r="D192" s="133">
        <v>2</v>
      </c>
      <c r="E192" s="134" t="s">
        <v>278</v>
      </c>
      <c r="F192" s="135"/>
      <c r="G192" s="233">
        <f>G193</f>
        <v>0</v>
      </c>
    </row>
    <row r="193" spans="1:8" ht="30" customHeight="1" x14ac:dyDescent="0.2">
      <c r="A193" s="131" t="s">
        <v>147</v>
      </c>
      <c r="B193" s="132">
        <v>650</v>
      </c>
      <c r="C193" s="133">
        <v>5</v>
      </c>
      <c r="D193" s="133">
        <v>2</v>
      </c>
      <c r="E193" s="134" t="s">
        <v>278</v>
      </c>
      <c r="F193" s="135" t="s">
        <v>81</v>
      </c>
      <c r="G193" s="233">
        <f>G194</f>
        <v>0</v>
      </c>
    </row>
    <row r="194" spans="1:8" ht="32.25" customHeight="1" x14ac:dyDescent="0.2">
      <c r="A194" s="131" t="s">
        <v>82</v>
      </c>
      <c r="B194" s="132">
        <v>650</v>
      </c>
      <c r="C194" s="133">
        <v>5</v>
      </c>
      <c r="D194" s="133">
        <v>2</v>
      </c>
      <c r="E194" s="134" t="s">
        <v>278</v>
      </c>
      <c r="F194" s="135" t="s">
        <v>83</v>
      </c>
      <c r="G194" s="233">
        <f>G195</f>
        <v>0</v>
      </c>
    </row>
    <row r="195" spans="1:8" ht="29.25" customHeight="1" x14ac:dyDescent="0.2">
      <c r="A195" s="131" t="s">
        <v>78</v>
      </c>
      <c r="B195" s="132">
        <v>650</v>
      </c>
      <c r="C195" s="133">
        <v>5</v>
      </c>
      <c r="D195" s="133">
        <v>2</v>
      </c>
      <c r="E195" s="134" t="s">
        <v>278</v>
      </c>
      <c r="F195" s="135">
        <v>243</v>
      </c>
      <c r="G195" s="233">
        <f>'иные мт 2022'!B10</f>
        <v>0</v>
      </c>
    </row>
    <row r="196" spans="1:8" ht="30" customHeight="1" x14ac:dyDescent="0.2">
      <c r="A196" s="131" t="s">
        <v>147</v>
      </c>
      <c r="B196" s="132">
        <v>650</v>
      </c>
      <c r="C196" s="133">
        <v>5</v>
      </c>
      <c r="D196" s="133">
        <v>2</v>
      </c>
      <c r="E196" s="134" t="s">
        <v>308</v>
      </c>
      <c r="F196" s="135">
        <v>200</v>
      </c>
      <c r="G196" s="233">
        <f>G197</f>
        <v>250</v>
      </c>
    </row>
    <row r="197" spans="1:8" ht="30" customHeight="1" x14ac:dyDescent="0.2">
      <c r="A197" s="131" t="s">
        <v>82</v>
      </c>
      <c r="B197" s="132">
        <v>650</v>
      </c>
      <c r="C197" s="133">
        <v>5</v>
      </c>
      <c r="D197" s="133">
        <v>2</v>
      </c>
      <c r="E197" s="134" t="s">
        <v>308</v>
      </c>
      <c r="F197" s="135">
        <v>240</v>
      </c>
      <c r="G197" s="233">
        <f>G198</f>
        <v>250</v>
      </c>
    </row>
    <row r="198" spans="1:8" ht="30" customHeight="1" x14ac:dyDescent="0.2">
      <c r="A198" s="131" t="s">
        <v>78</v>
      </c>
      <c r="B198" s="132">
        <v>650</v>
      </c>
      <c r="C198" s="133">
        <v>5</v>
      </c>
      <c r="D198" s="133">
        <v>2</v>
      </c>
      <c r="E198" s="134" t="s">
        <v>308</v>
      </c>
      <c r="F198" s="135">
        <v>243</v>
      </c>
      <c r="G198" s="233">
        <v>250</v>
      </c>
    </row>
    <row r="199" spans="1:8" ht="56.25" customHeight="1" x14ac:dyDescent="0.2">
      <c r="A199" s="131" t="s">
        <v>244</v>
      </c>
      <c r="B199" s="132">
        <v>650</v>
      </c>
      <c r="C199" s="133">
        <v>5</v>
      </c>
      <c r="D199" s="133">
        <v>2</v>
      </c>
      <c r="E199" s="134" t="s">
        <v>279</v>
      </c>
      <c r="F199" s="135"/>
      <c r="G199" s="233">
        <f>G200</f>
        <v>0</v>
      </c>
    </row>
    <row r="200" spans="1:8" ht="30" customHeight="1" x14ac:dyDescent="0.2">
      <c r="A200" s="131" t="s">
        <v>147</v>
      </c>
      <c r="B200" s="132">
        <v>650</v>
      </c>
      <c r="C200" s="133">
        <v>5</v>
      </c>
      <c r="D200" s="133">
        <v>2</v>
      </c>
      <c r="E200" s="134" t="s">
        <v>279</v>
      </c>
      <c r="F200" s="135">
        <v>200</v>
      </c>
      <c r="G200" s="233">
        <f>G201</f>
        <v>0</v>
      </c>
    </row>
    <row r="201" spans="1:8" ht="30" customHeight="1" x14ac:dyDescent="0.2">
      <c r="A201" s="131" t="s">
        <v>82</v>
      </c>
      <c r="B201" s="132">
        <v>650</v>
      </c>
      <c r="C201" s="133">
        <v>5</v>
      </c>
      <c r="D201" s="133">
        <v>2</v>
      </c>
      <c r="E201" s="134" t="s">
        <v>279</v>
      </c>
      <c r="F201" s="135">
        <v>240</v>
      </c>
      <c r="G201" s="233">
        <f>G202</f>
        <v>0</v>
      </c>
    </row>
    <row r="202" spans="1:8" ht="30" customHeight="1" x14ac:dyDescent="0.2">
      <c r="A202" s="131" t="s">
        <v>78</v>
      </c>
      <c r="B202" s="132">
        <v>650</v>
      </c>
      <c r="C202" s="133">
        <v>5</v>
      </c>
      <c r="D202" s="133">
        <v>2</v>
      </c>
      <c r="E202" s="134" t="s">
        <v>279</v>
      </c>
      <c r="F202" s="135">
        <v>243</v>
      </c>
      <c r="G202" s="233">
        <v>0</v>
      </c>
    </row>
    <row r="203" spans="1:8" ht="16.5" customHeight="1" x14ac:dyDescent="0.2">
      <c r="A203" s="75" t="s">
        <v>38</v>
      </c>
      <c r="B203" s="156">
        <v>650</v>
      </c>
      <c r="C203" s="86">
        <v>5</v>
      </c>
      <c r="D203" s="86">
        <v>3</v>
      </c>
      <c r="E203" s="63" t="s">
        <v>80</v>
      </c>
      <c r="F203" s="87" t="s">
        <v>80</v>
      </c>
      <c r="G203" s="62">
        <f>G204+G224</f>
        <v>763</v>
      </c>
      <c r="H203" s="14" t="s">
        <v>424</v>
      </c>
    </row>
    <row r="204" spans="1:8" ht="22.5" customHeight="1" x14ac:dyDescent="0.2">
      <c r="A204" s="139" t="s">
        <v>445</v>
      </c>
      <c r="B204" s="132">
        <v>650</v>
      </c>
      <c r="C204" s="133">
        <v>5</v>
      </c>
      <c r="D204" s="133">
        <v>3</v>
      </c>
      <c r="E204" s="134" t="s">
        <v>245</v>
      </c>
      <c r="F204" s="135" t="s">
        <v>80</v>
      </c>
      <c r="G204" s="136">
        <f>G209+G205+G214+G219</f>
        <v>763</v>
      </c>
    </row>
    <row r="205" spans="1:8" ht="22.5" customHeight="1" x14ac:dyDescent="0.2">
      <c r="A205" s="139" t="s">
        <v>373</v>
      </c>
      <c r="B205" s="132">
        <v>650</v>
      </c>
      <c r="C205" s="133">
        <v>5</v>
      </c>
      <c r="D205" s="133">
        <v>3</v>
      </c>
      <c r="E205" s="134" t="s">
        <v>372</v>
      </c>
      <c r="F205" s="135"/>
      <c r="G205" s="136">
        <f>G206</f>
        <v>121.5</v>
      </c>
    </row>
    <row r="206" spans="1:8" ht="22.5" customHeight="1" x14ac:dyDescent="0.2">
      <c r="A206" s="131" t="s">
        <v>147</v>
      </c>
      <c r="B206" s="132">
        <v>650</v>
      </c>
      <c r="C206" s="133">
        <v>5</v>
      </c>
      <c r="D206" s="133">
        <v>3</v>
      </c>
      <c r="E206" s="134" t="s">
        <v>371</v>
      </c>
      <c r="F206" s="135">
        <v>200</v>
      </c>
      <c r="G206" s="136">
        <f>G207</f>
        <v>121.5</v>
      </c>
    </row>
    <row r="207" spans="1:8" ht="22.5" customHeight="1" x14ac:dyDescent="0.2">
      <c r="A207" s="131" t="s">
        <v>82</v>
      </c>
      <c r="B207" s="132">
        <v>650</v>
      </c>
      <c r="C207" s="133">
        <v>5</v>
      </c>
      <c r="D207" s="133">
        <v>3</v>
      </c>
      <c r="E207" s="134" t="s">
        <v>371</v>
      </c>
      <c r="F207" s="135">
        <v>240</v>
      </c>
      <c r="G207" s="136">
        <f>G208</f>
        <v>121.5</v>
      </c>
    </row>
    <row r="208" spans="1:8" ht="22.5" customHeight="1" x14ac:dyDescent="0.2">
      <c r="A208" s="131" t="s">
        <v>73</v>
      </c>
      <c r="B208" s="132">
        <v>650</v>
      </c>
      <c r="C208" s="133">
        <v>5</v>
      </c>
      <c r="D208" s="133">
        <v>3</v>
      </c>
      <c r="E208" s="134" t="s">
        <v>371</v>
      </c>
      <c r="F208" s="135">
        <v>244</v>
      </c>
      <c r="G208" s="136">
        <v>121.5</v>
      </c>
      <c r="H208" s="14" t="s">
        <v>424</v>
      </c>
    </row>
    <row r="209" spans="1:8" ht="33.75" x14ac:dyDescent="0.2">
      <c r="A209" s="131" t="s">
        <v>151</v>
      </c>
      <c r="B209" s="132">
        <v>650</v>
      </c>
      <c r="C209" s="133">
        <v>5</v>
      </c>
      <c r="D209" s="133">
        <v>3</v>
      </c>
      <c r="E209" s="134" t="s">
        <v>246</v>
      </c>
      <c r="F209" s="135"/>
      <c r="G209" s="136">
        <f t="shared" ref="G209:G212" si="6">G210</f>
        <v>481.5</v>
      </c>
    </row>
    <row r="210" spans="1:8" ht="22.5" x14ac:dyDescent="0.2">
      <c r="A210" s="131" t="s">
        <v>116</v>
      </c>
      <c r="B210" s="132">
        <v>650</v>
      </c>
      <c r="C210" s="133">
        <v>5</v>
      </c>
      <c r="D210" s="133">
        <v>3</v>
      </c>
      <c r="E210" s="134" t="s">
        <v>387</v>
      </c>
      <c r="F210" s="135"/>
      <c r="G210" s="136">
        <f t="shared" si="6"/>
        <v>481.5</v>
      </c>
    </row>
    <row r="211" spans="1:8" ht="29.25" customHeight="1" x14ac:dyDescent="0.2">
      <c r="A211" s="131" t="s">
        <v>147</v>
      </c>
      <c r="B211" s="132">
        <v>650</v>
      </c>
      <c r="C211" s="133">
        <v>5</v>
      </c>
      <c r="D211" s="133">
        <v>3</v>
      </c>
      <c r="E211" s="134" t="s">
        <v>387</v>
      </c>
      <c r="F211" s="135" t="s">
        <v>81</v>
      </c>
      <c r="G211" s="136">
        <f t="shared" si="6"/>
        <v>481.5</v>
      </c>
    </row>
    <row r="212" spans="1:8" ht="26.25" customHeight="1" x14ac:dyDescent="0.2">
      <c r="A212" s="131" t="s">
        <v>82</v>
      </c>
      <c r="B212" s="132">
        <v>650</v>
      </c>
      <c r="C212" s="133">
        <v>5</v>
      </c>
      <c r="D212" s="133">
        <v>3</v>
      </c>
      <c r="E212" s="134" t="s">
        <v>387</v>
      </c>
      <c r="F212" s="135" t="s">
        <v>83</v>
      </c>
      <c r="G212" s="136">
        <f t="shared" si="6"/>
        <v>481.5</v>
      </c>
    </row>
    <row r="213" spans="1:8" ht="22.5" customHeight="1" x14ac:dyDescent="0.2">
      <c r="A213" s="131" t="s">
        <v>73</v>
      </c>
      <c r="B213" s="132">
        <v>650</v>
      </c>
      <c r="C213" s="133">
        <v>5</v>
      </c>
      <c r="D213" s="133">
        <v>3</v>
      </c>
      <c r="E213" s="134" t="s">
        <v>387</v>
      </c>
      <c r="F213" s="135">
        <v>244</v>
      </c>
      <c r="G213" s="136">
        <v>481.5</v>
      </c>
      <c r="H213" s="14" t="s">
        <v>424</v>
      </c>
    </row>
    <row r="214" spans="1:8" ht="36.75" customHeight="1" x14ac:dyDescent="0.2">
      <c r="A214" s="131" t="s">
        <v>388</v>
      </c>
      <c r="B214" s="132">
        <v>650</v>
      </c>
      <c r="C214" s="133">
        <v>5</v>
      </c>
      <c r="D214" s="133">
        <v>3</v>
      </c>
      <c r="E214" s="134" t="s">
        <v>385</v>
      </c>
      <c r="F214" s="135"/>
      <c r="G214" s="136">
        <f>G215</f>
        <v>50</v>
      </c>
      <c r="H214" s="14" t="s">
        <v>424</v>
      </c>
    </row>
    <row r="215" spans="1:8" ht="22.5" customHeight="1" x14ac:dyDescent="0.2">
      <c r="A215" s="131" t="s">
        <v>116</v>
      </c>
      <c r="B215" s="132">
        <v>650</v>
      </c>
      <c r="C215" s="133">
        <v>5</v>
      </c>
      <c r="D215" s="133">
        <v>3</v>
      </c>
      <c r="E215" s="134" t="s">
        <v>390</v>
      </c>
      <c r="F215" s="135"/>
      <c r="G215" s="136">
        <f>G216</f>
        <v>50</v>
      </c>
    </row>
    <row r="216" spans="1:8" ht="22.5" customHeight="1" x14ac:dyDescent="0.2">
      <c r="A216" s="131" t="s">
        <v>147</v>
      </c>
      <c r="B216" s="132">
        <v>650</v>
      </c>
      <c r="C216" s="133">
        <v>5</v>
      </c>
      <c r="D216" s="133">
        <v>3</v>
      </c>
      <c r="E216" s="134" t="s">
        <v>390</v>
      </c>
      <c r="F216" s="135">
        <v>200</v>
      </c>
      <c r="G216" s="136">
        <f>G217</f>
        <v>50</v>
      </c>
    </row>
    <row r="217" spans="1:8" ht="22.5" customHeight="1" x14ac:dyDescent="0.2">
      <c r="A217" s="131" t="s">
        <v>82</v>
      </c>
      <c r="B217" s="132">
        <v>650</v>
      </c>
      <c r="C217" s="133">
        <v>5</v>
      </c>
      <c r="D217" s="133">
        <v>3</v>
      </c>
      <c r="E217" s="134" t="s">
        <v>390</v>
      </c>
      <c r="F217" s="135">
        <v>240</v>
      </c>
      <c r="G217" s="136">
        <f>G218</f>
        <v>50</v>
      </c>
    </row>
    <row r="218" spans="1:8" ht="22.5" customHeight="1" x14ac:dyDescent="0.2">
      <c r="A218" s="131" t="s">
        <v>73</v>
      </c>
      <c r="B218" s="132">
        <v>650</v>
      </c>
      <c r="C218" s="133">
        <v>5</v>
      </c>
      <c r="D218" s="133">
        <v>3</v>
      </c>
      <c r="E218" s="134" t="s">
        <v>390</v>
      </c>
      <c r="F218" s="135">
        <v>244</v>
      </c>
      <c r="G218" s="136">
        <v>50</v>
      </c>
    </row>
    <row r="219" spans="1:8" ht="22.5" customHeight="1" x14ac:dyDescent="0.2">
      <c r="A219" s="131" t="s">
        <v>431</v>
      </c>
      <c r="B219" s="132">
        <v>650</v>
      </c>
      <c r="C219" s="133">
        <v>5</v>
      </c>
      <c r="D219" s="133">
        <v>3</v>
      </c>
      <c r="E219" s="134" t="s">
        <v>429</v>
      </c>
      <c r="F219" s="135"/>
      <c r="G219" s="136">
        <f>G220</f>
        <v>110</v>
      </c>
      <c r="H219" s="99"/>
    </row>
    <row r="220" spans="1:8" ht="22.5" customHeight="1" x14ac:dyDescent="0.2">
      <c r="A220" s="131" t="s">
        <v>116</v>
      </c>
      <c r="B220" s="132">
        <v>650</v>
      </c>
      <c r="C220" s="133">
        <v>5</v>
      </c>
      <c r="D220" s="133">
        <v>3</v>
      </c>
      <c r="E220" s="134" t="s">
        <v>430</v>
      </c>
      <c r="F220" s="135"/>
      <c r="G220" s="136">
        <f>G221</f>
        <v>110</v>
      </c>
    </row>
    <row r="221" spans="1:8" ht="22.5" customHeight="1" x14ac:dyDescent="0.2">
      <c r="A221" s="131" t="s">
        <v>147</v>
      </c>
      <c r="B221" s="132">
        <v>650</v>
      </c>
      <c r="C221" s="133">
        <v>5</v>
      </c>
      <c r="D221" s="133">
        <v>3</v>
      </c>
      <c r="E221" s="134" t="s">
        <v>430</v>
      </c>
      <c r="F221" s="135">
        <v>200</v>
      </c>
      <c r="G221" s="136">
        <f>G222</f>
        <v>110</v>
      </c>
    </row>
    <row r="222" spans="1:8" ht="22.5" customHeight="1" x14ac:dyDescent="0.2">
      <c r="A222" s="131" t="s">
        <v>82</v>
      </c>
      <c r="B222" s="132">
        <v>650</v>
      </c>
      <c r="C222" s="133">
        <v>5</v>
      </c>
      <c r="D222" s="133">
        <v>3</v>
      </c>
      <c r="E222" s="134" t="s">
        <v>430</v>
      </c>
      <c r="F222" s="135">
        <v>240</v>
      </c>
      <c r="G222" s="136">
        <f>G223</f>
        <v>110</v>
      </c>
    </row>
    <row r="223" spans="1:8" ht="22.5" customHeight="1" x14ac:dyDescent="0.2">
      <c r="A223" s="131" t="s">
        <v>73</v>
      </c>
      <c r="B223" s="132">
        <v>650</v>
      </c>
      <c r="C223" s="133">
        <v>5</v>
      </c>
      <c r="D223" s="133">
        <v>3</v>
      </c>
      <c r="E223" s="134" t="s">
        <v>430</v>
      </c>
      <c r="F223" s="135">
        <v>244</v>
      </c>
      <c r="G223" s="136">
        <v>110</v>
      </c>
    </row>
    <row r="224" spans="1:8" ht="22.5" customHeight="1" x14ac:dyDescent="0.2">
      <c r="A224" s="131" t="s">
        <v>440</v>
      </c>
      <c r="B224" s="132">
        <v>650</v>
      </c>
      <c r="C224" s="133">
        <v>5</v>
      </c>
      <c r="D224" s="133">
        <v>3</v>
      </c>
      <c r="E224" s="134" t="s">
        <v>377</v>
      </c>
      <c r="F224" s="135"/>
      <c r="G224" s="175">
        <f>G225</f>
        <v>0</v>
      </c>
      <c r="H224" s="14" t="s">
        <v>424</v>
      </c>
    </row>
    <row r="225" spans="1:7" ht="22.5" customHeight="1" x14ac:dyDescent="0.2">
      <c r="A225" s="131" t="s">
        <v>384</v>
      </c>
      <c r="B225" s="132">
        <v>650</v>
      </c>
      <c r="C225" s="133">
        <v>5</v>
      </c>
      <c r="D225" s="133">
        <v>3</v>
      </c>
      <c r="E225" s="134" t="s">
        <v>383</v>
      </c>
      <c r="F225" s="135"/>
      <c r="G225" s="175">
        <f>G226</f>
        <v>0</v>
      </c>
    </row>
    <row r="226" spans="1:7" ht="22.5" customHeight="1" x14ac:dyDescent="0.2">
      <c r="A226" s="131" t="s">
        <v>378</v>
      </c>
      <c r="B226" s="132">
        <v>650</v>
      </c>
      <c r="C226" s="133">
        <v>5</v>
      </c>
      <c r="D226" s="133">
        <v>3</v>
      </c>
      <c r="E226" s="134" t="s">
        <v>379</v>
      </c>
      <c r="F226" s="135"/>
      <c r="G226" s="175">
        <f>G227+G232</f>
        <v>0</v>
      </c>
    </row>
    <row r="227" spans="1:7" ht="22.5" customHeight="1" x14ac:dyDescent="0.2">
      <c r="A227" s="131" t="s">
        <v>374</v>
      </c>
      <c r="B227" s="132">
        <v>650</v>
      </c>
      <c r="C227" s="133">
        <v>5</v>
      </c>
      <c r="D227" s="133">
        <v>3</v>
      </c>
      <c r="E227" s="134" t="s">
        <v>380</v>
      </c>
      <c r="F227" s="135"/>
      <c r="G227" s="175">
        <f>G228</f>
        <v>0</v>
      </c>
    </row>
    <row r="228" spans="1:7" ht="47.25" customHeight="1" x14ac:dyDescent="0.2">
      <c r="A228" s="131" t="s">
        <v>84</v>
      </c>
      <c r="B228" s="132">
        <v>650</v>
      </c>
      <c r="C228" s="133">
        <v>5</v>
      </c>
      <c r="D228" s="133">
        <v>3</v>
      </c>
      <c r="E228" s="134" t="s">
        <v>380</v>
      </c>
      <c r="F228" s="135">
        <v>100</v>
      </c>
      <c r="G228" s="175">
        <f>G229</f>
        <v>0</v>
      </c>
    </row>
    <row r="229" spans="1:7" ht="15" customHeight="1" x14ac:dyDescent="0.2">
      <c r="A229" s="131" t="s">
        <v>86</v>
      </c>
      <c r="B229" s="132">
        <v>650</v>
      </c>
      <c r="C229" s="133">
        <v>5</v>
      </c>
      <c r="D229" s="133">
        <v>3</v>
      </c>
      <c r="E229" s="134" t="s">
        <v>380</v>
      </c>
      <c r="F229" s="135">
        <v>110</v>
      </c>
      <c r="G229" s="175">
        <f>G230+G231</f>
        <v>0</v>
      </c>
    </row>
    <row r="230" spans="1:7" ht="15" customHeight="1" x14ac:dyDescent="0.2">
      <c r="A230" s="131" t="s">
        <v>127</v>
      </c>
      <c r="B230" s="132">
        <v>650</v>
      </c>
      <c r="C230" s="133">
        <v>5</v>
      </c>
      <c r="D230" s="133">
        <v>3</v>
      </c>
      <c r="E230" s="134" t="s">
        <v>380</v>
      </c>
      <c r="F230" s="135">
        <v>111</v>
      </c>
      <c r="G230" s="175">
        <v>0</v>
      </c>
    </row>
    <row r="231" spans="1:7" ht="33.75" customHeight="1" x14ac:dyDescent="0.2">
      <c r="A231" s="131" t="s">
        <v>128</v>
      </c>
      <c r="B231" s="132">
        <v>650</v>
      </c>
      <c r="C231" s="133">
        <v>5</v>
      </c>
      <c r="D231" s="133">
        <v>3</v>
      </c>
      <c r="E231" s="134" t="s">
        <v>380</v>
      </c>
      <c r="F231" s="135">
        <v>119</v>
      </c>
      <c r="G231" s="175">
        <v>0</v>
      </c>
    </row>
    <row r="232" spans="1:7" ht="22.5" customHeight="1" x14ac:dyDescent="0.2">
      <c r="A232" s="131" t="s">
        <v>381</v>
      </c>
      <c r="B232" s="132">
        <v>650</v>
      </c>
      <c r="C232" s="133">
        <v>5</v>
      </c>
      <c r="D232" s="133">
        <v>3</v>
      </c>
      <c r="E232" s="134" t="s">
        <v>382</v>
      </c>
      <c r="F232" s="135"/>
      <c r="G232" s="175">
        <f>G233</f>
        <v>0</v>
      </c>
    </row>
    <row r="233" spans="1:7" ht="48.75" customHeight="1" x14ac:dyDescent="0.2">
      <c r="A233" s="131" t="s">
        <v>84</v>
      </c>
      <c r="B233" s="132">
        <v>650</v>
      </c>
      <c r="C233" s="133">
        <v>5</v>
      </c>
      <c r="D233" s="133">
        <v>3</v>
      </c>
      <c r="E233" s="134" t="s">
        <v>382</v>
      </c>
      <c r="F233" s="135">
        <v>100</v>
      </c>
      <c r="G233" s="175">
        <f>G234</f>
        <v>0</v>
      </c>
    </row>
    <row r="234" spans="1:7" ht="17.25" customHeight="1" x14ac:dyDescent="0.2">
      <c r="A234" s="131" t="s">
        <v>86</v>
      </c>
      <c r="B234" s="132">
        <v>650</v>
      </c>
      <c r="C234" s="133">
        <v>5</v>
      </c>
      <c r="D234" s="133">
        <v>3</v>
      </c>
      <c r="E234" s="134" t="s">
        <v>382</v>
      </c>
      <c r="F234" s="135">
        <v>110</v>
      </c>
      <c r="G234" s="175">
        <f>G235+G236</f>
        <v>0</v>
      </c>
    </row>
    <row r="235" spans="1:7" ht="17.25" customHeight="1" x14ac:dyDescent="0.2">
      <c r="A235" s="131" t="s">
        <v>127</v>
      </c>
      <c r="B235" s="132">
        <v>650</v>
      </c>
      <c r="C235" s="133">
        <v>5</v>
      </c>
      <c r="D235" s="133">
        <v>3</v>
      </c>
      <c r="E235" s="134" t="s">
        <v>382</v>
      </c>
      <c r="F235" s="135">
        <v>111</v>
      </c>
      <c r="G235" s="175">
        <v>0</v>
      </c>
    </row>
    <row r="236" spans="1:7" ht="36.75" customHeight="1" x14ac:dyDescent="0.2">
      <c r="A236" s="131" t="s">
        <v>128</v>
      </c>
      <c r="B236" s="132">
        <v>650</v>
      </c>
      <c r="C236" s="133">
        <v>5</v>
      </c>
      <c r="D236" s="133">
        <v>3</v>
      </c>
      <c r="E236" s="134" t="s">
        <v>382</v>
      </c>
      <c r="F236" s="135">
        <v>119</v>
      </c>
      <c r="G236" s="175">
        <v>0</v>
      </c>
    </row>
    <row r="237" spans="1:7" ht="22.5" customHeight="1" x14ac:dyDescent="0.2">
      <c r="A237" s="159" t="s">
        <v>394</v>
      </c>
      <c r="B237" s="156">
        <v>650</v>
      </c>
      <c r="C237" s="86">
        <v>5</v>
      </c>
      <c r="D237" s="86">
        <v>5</v>
      </c>
      <c r="E237" s="63"/>
      <c r="F237" s="87"/>
      <c r="G237" s="255">
        <f>G239</f>
        <v>0</v>
      </c>
    </row>
    <row r="238" spans="1:7" ht="22.5" customHeight="1" x14ac:dyDescent="0.2">
      <c r="A238" s="131" t="s">
        <v>443</v>
      </c>
      <c r="B238" s="215">
        <v>650</v>
      </c>
      <c r="C238" s="216">
        <v>5</v>
      </c>
      <c r="D238" s="216">
        <v>5</v>
      </c>
      <c r="E238" s="217" t="s">
        <v>220</v>
      </c>
      <c r="F238" s="218"/>
      <c r="G238" s="254">
        <f>G239</f>
        <v>0</v>
      </c>
    </row>
    <row r="239" spans="1:7" ht="30.75" customHeight="1" x14ac:dyDescent="0.2">
      <c r="A239" s="131" t="s">
        <v>135</v>
      </c>
      <c r="B239" s="132">
        <v>650</v>
      </c>
      <c r="C239" s="133">
        <v>5</v>
      </c>
      <c r="D239" s="133">
        <v>5</v>
      </c>
      <c r="E239" s="134" t="s">
        <v>221</v>
      </c>
      <c r="F239" s="135"/>
      <c r="G239" s="254">
        <f>G240</f>
        <v>0</v>
      </c>
    </row>
    <row r="240" spans="1:7" ht="16.5" customHeight="1" x14ac:dyDescent="0.2">
      <c r="A240" s="14" t="s">
        <v>397</v>
      </c>
      <c r="B240" s="132">
        <v>650</v>
      </c>
      <c r="C240" s="133">
        <v>5</v>
      </c>
      <c r="D240" s="133">
        <v>5</v>
      </c>
      <c r="E240" s="134" t="s">
        <v>392</v>
      </c>
      <c r="F240" s="135"/>
      <c r="G240" s="254">
        <f>G241</f>
        <v>0</v>
      </c>
    </row>
    <row r="241" spans="1:8" ht="23.25" customHeight="1" x14ac:dyDescent="0.2">
      <c r="A241" s="131" t="s">
        <v>393</v>
      </c>
      <c r="B241" s="132">
        <v>650</v>
      </c>
      <c r="C241" s="133">
        <v>5</v>
      </c>
      <c r="D241" s="133">
        <v>5</v>
      </c>
      <c r="E241" s="134" t="s">
        <v>392</v>
      </c>
      <c r="F241" s="135">
        <v>800</v>
      </c>
      <c r="G241" s="254">
        <f>G242</f>
        <v>0</v>
      </c>
    </row>
    <row r="242" spans="1:8" ht="18.75" customHeight="1" x14ac:dyDescent="0.2">
      <c r="A242" s="131" t="s">
        <v>396</v>
      </c>
      <c r="B242" s="132">
        <v>650</v>
      </c>
      <c r="C242" s="133">
        <v>5</v>
      </c>
      <c r="D242" s="133">
        <v>5</v>
      </c>
      <c r="E242" s="134" t="s">
        <v>392</v>
      </c>
      <c r="F242" s="135">
        <v>810</v>
      </c>
      <c r="G242" s="254">
        <f>G243</f>
        <v>0</v>
      </c>
    </row>
    <row r="243" spans="1:8" ht="36.75" customHeight="1" x14ac:dyDescent="0.2">
      <c r="A243" s="131" t="s">
        <v>395</v>
      </c>
      <c r="B243" s="132">
        <v>650</v>
      </c>
      <c r="C243" s="133">
        <v>5</v>
      </c>
      <c r="D243" s="133">
        <v>5</v>
      </c>
      <c r="E243" s="134" t="s">
        <v>392</v>
      </c>
      <c r="F243" s="135">
        <v>813</v>
      </c>
      <c r="G243" s="254">
        <v>0</v>
      </c>
    </row>
    <row r="244" spans="1:8" s="79" customFormat="1" ht="14.25" customHeight="1" x14ac:dyDescent="0.2">
      <c r="A244" s="178" t="s">
        <v>309</v>
      </c>
      <c r="B244" s="81">
        <v>650</v>
      </c>
      <c r="C244" s="82">
        <v>6</v>
      </c>
      <c r="D244" s="82"/>
      <c r="E244" s="83"/>
      <c r="F244" s="84"/>
      <c r="G244" s="85">
        <f t="shared" ref="G244:G250" si="7">G245</f>
        <v>0</v>
      </c>
      <c r="H244" s="79" t="s">
        <v>424</v>
      </c>
    </row>
    <row r="245" spans="1:8" ht="19.5" customHeight="1" x14ac:dyDescent="0.2">
      <c r="A245" s="159" t="s">
        <v>310</v>
      </c>
      <c r="B245" s="156">
        <v>650</v>
      </c>
      <c r="C245" s="86">
        <v>6</v>
      </c>
      <c r="D245" s="86">
        <v>5</v>
      </c>
      <c r="E245" s="63"/>
      <c r="F245" s="87"/>
      <c r="G245" s="62">
        <f>G246</f>
        <v>0</v>
      </c>
    </row>
    <row r="246" spans="1:8" ht="26.25" customHeight="1" x14ac:dyDescent="0.2">
      <c r="A246" s="138" t="s">
        <v>439</v>
      </c>
      <c r="B246" s="132">
        <v>650</v>
      </c>
      <c r="C246" s="133">
        <v>6</v>
      </c>
      <c r="D246" s="133">
        <v>5</v>
      </c>
      <c r="E246" s="134" t="s">
        <v>302</v>
      </c>
      <c r="F246" s="135"/>
      <c r="G246" s="232">
        <f>G247</f>
        <v>0</v>
      </c>
    </row>
    <row r="247" spans="1:8" ht="26.25" customHeight="1" x14ac:dyDescent="0.2">
      <c r="A247" s="138" t="s">
        <v>342</v>
      </c>
      <c r="B247" s="132" t="s">
        <v>338</v>
      </c>
      <c r="C247" s="133">
        <v>6</v>
      </c>
      <c r="D247" s="133">
        <v>5</v>
      </c>
      <c r="E247" s="134" t="s">
        <v>343</v>
      </c>
      <c r="F247" s="135"/>
      <c r="G247" s="232">
        <f>G248</f>
        <v>0</v>
      </c>
    </row>
    <row r="248" spans="1:8" ht="42.75" customHeight="1" x14ac:dyDescent="0.2">
      <c r="A248" s="138" t="s">
        <v>341</v>
      </c>
      <c r="B248" s="132">
        <v>650</v>
      </c>
      <c r="C248" s="133">
        <v>6</v>
      </c>
      <c r="D248" s="133">
        <v>5</v>
      </c>
      <c r="E248" s="134" t="s">
        <v>304</v>
      </c>
      <c r="F248" s="135"/>
      <c r="G248" s="232">
        <f>G249</f>
        <v>0</v>
      </c>
    </row>
    <row r="249" spans="1:8" ht="29.25" customHeight="1" x14ac:dyDescent="0.2">
      <c r="A249" s="131" t="s">
        <v>147</v>
      </c>
      <c r="B249" s="132">
        <v>650</v>
      </c>
      <c r="C249" s="133">
        <v>6</v>
      </c>
      <c r="D249" s="133">
        <v>5</v>
      </c>
      <c r="E249" s="134" t="s">
        <v>304</v>
      </c>
      <c r="F249" s="135">
        <v>200</v>
      </c>
      <c r="G249" s="232">
        <f t="shared" si="7"/>
        <v>0</v>
      </c>
    </row>
    <row r="250" spans="1:8" ht="24.75" customHeight="1" x14ac:dyDescent="0.2">
      <c r="A250" s="131" t="s">
        <v>82</v>
      </c>
      <c r="B250" s="132">
        <v>650</v>
      </c>
      <c r="C250" s="133">
        <v>6</v>
      </c>
      <c r="D250" s="133">
        <v>5</v>
      </c>
      <c r="E250" s="134" t="s">
        <v>304</v>
      </c>
      <c r="F250" s="135">
        <v>240</v>
      </c>
      <c r="G250" s="232">
        <f t="shared" si="7"/>
        <v>0</v>
      </c>
    </row>
    <row r="251" spans="1:8" ht="26.25" customHeight="1" x14ac:dyDescent="0.2">
      <c r="A251" s="131" t="s">
        <v>73</v>
      </c>
      <c r="B251" s="132">
        <v>650</v>
      </c>
      <c r="C251" s="133">
        <v>6</v>
      </c>
      <c r="D251" s="133">
        <v>5</v>
      </c>
      <c r="E251" s="134" t="s">
        <v>304</v>
      </c>
      <c r="F251" s="135">
        <v>244</v>
      </c>
      <c r="G251" s="232">
        <f>'иные мт 2022'!B18</f>
        <v>0</v>
      </c>
    </row>
    <row r="252" spans="1:8" s="79" customFormat="1" ht="18" customHeight="1" x14ac:dyDescent="0.2">
      <c r="A252" s="80" t="s">
        <v>69</v>
      </c>
      <c r="B252" s="81">
        <v>650</v>
      </c>
      <c r="C252" s="82">
        <v>8</v>
      </c>
      <c r="D252" s="82">
        <v>0</v>
      </c>
      <c r="E252" s="83" t="s">
        <v>80</v>
      </c>
      <c r="F252" s="84"/>
      <c r="G252" s="85">
        <f>G253</f>
        <v>2128.6999999999998</v>
      </c>
      <c r="H252" s="88" t="s">
        <v>424</v>
      </c>
    </row>
    <row r="253" spans="1:8" ht="15" customHeight="1" x14ac:dyDescent="0.2">
      <c r="A253" s="75" t="s">
        <v>39</v>
      </c>
      <c r="B253" s="156">
        <v>650</v>
      </c>
      <c r="C253" s="86">
        <v>8</v>
      </c>
      <c r="D253" s="86">
        <v>1</v>
      </c>
      <c r="E253" s="63" t="s">
        <v>80</v>
      </c>
      <c r="F253" s="87"/>
      <c r="G253" s="62">
        <f>G254</f>
        <v>2128.6999999999998</v>
      </c>
      <c r="H253" s="89"/>
    </row>
    <row r="254" spans="1:8" ht="42.75" customHeight="1" x14ac:dyDescent="0.2">
      <c r="A254" s="139" t="s">
        <v>444</v>
      </c>
      <c r="B254" s="132">
        <v>650</v>
      </c>
      <c r="C254" s="133">
        <v>8</v>
      </c>
      <c r="D254" s="133">
        <v>1</v>
      </c>
      <c r="E254" s="134" t="s">
        <v>247</v>
      </c>
      <c r="F254" s="135"/>
      <c r="G254" s="136">
        <f>G255+G274</f>
        <v>2128.6999999999998</v>
      </c>
      <c r="H254" s="91"/>
    </row>
    <row r="255" spans="1:8" ht="22.5" x14ac:dyDescent="0.2">
      <c r="A255" s="139" t="s">
        <v>249</v>
      </c>
      <c r="B255" s="132">
        <v>650</v>
      </c>
      <c r="C255" s="133">
        <v>8</v>
      </c>
      <c r="D255" s="133">
        <v>1</v>
      </c>
      <c r="E255" s="134" t="s">
        <v>248</v>
      </c>
      <c r="F255" s="135" t="s">
        <v>80</v>
      </c>
      <c r="G255" s="136">
        <f>G256</f>
        <v>1828.7</v>
      </c>
      <c r="H255" s="91"/>
    </row>
    <row r="256" spans="1:8" x14ac:dyDescent="0.2">
      <c r="A256" s="139" t="s">
        <v>119</v>
      </c>
      <c r="B256" s="132">
        <v>650</v>
      </c>
      <c r="C256" s="133">
        <v>8</v>
      </c>
      <c r="D256" s="133">
        <v>1</v>
      </c>
      <c r="E256" s="134" t="s">
        <v>250</v>
      </c>
      <c r="F256" s="135"/>
      <c r="G256" s="136">
        <f>G257+G266+G270</f>
        <v>1828.7</v>
      </c>
      <c r="H256" s="91" t="s">
        <v>424</v>
      </c>
    </row>
    <row r="257" spans="1:8" ht="22.5" x14ac:dyDescent="0.2">
      <c r="A257" s="139" t="s">
        <v>252</v>
      </c>
      <c r="B257" s="132">
        <v>650</v>
      </c>
      <c r="C257" s="133">
        <v>8</v>
      </c>
      <c r="D257" s="133">
        <v>1</v>
      </c>
      <c r="E257" s="134" t="s">
        <v>251</v>
      </c>
      <c r="F257" s="135" t="s">
        <v>80</v>
      </c>
      <c r="G257" s="136">
        <f>G258+G263</f>
        <v>1781.2</v>
      </c>
      <c r="H257" s="91" t="s">
        <v>424</v>
      </c>
    </row>
    <row r="258" spans="1:8" ht="45" x14ac:dyDescent="0.2">
      <c r="A258" s="131" t="s">
        <v>84</v>
      </c>
      <c r="B258" s="132">
        <v>650</v>
      </c>
      <c r="C258" s="133">
        <v>8</v>
      </c>
      <c r="D258" s="133">
        <v>1</v>
      </c>
      <c r="E258" s="134" t="s">
        <v>251</v>
      </c>
      <c r="F258" s="135" t="s">
        <v>85</v>
      </c>
      <c r="G258" s="140">
        <f>G259</f>
        <v>1373.9</v>
      </c>
      <c r="H258" s="92" t="s">
        <v>424</v>
      </c>
    </row>
    <row r="259" spans="1:8" ht="22.5" customHeight="1" x14ac:dyDescent="0.2">
      <c r="A259" s="131" t="s">
        <v>86</v>
      </c>
      <c r="B259" s="132">
        <v>650</v>
      </c>
      <c r="C259" s="133">
        <v>8</v>
      </c>
      <c r="D259" s="133">
        <v>1</v>
      </c>
      <c r="E259" s="134" t="s">
        <v>251</v>
      </c>
      <c r="F259" s="135" t="s">
        <v>87</v>
      </c>
      <c r="G259" s="140">
        <f>G260+G262+G261</f>
        <v>1373.9</v>
      </c>
      <c r="H259" s="92"/>
    </row>
    <row r="260" spans="1:8" x14ac:dyDescent="0.2">
      <c r="A260" s="131" t="s">
        <v>127</v>
      </c>
      <c r="B260" s="132">
        <v>650</v>
      </c>
      <c r="C260" s="133">
        <v>8</v>
      </c>
      <c r="D260" s="133">
        <v>1</v>
      </c>
      <c r="E260" s="134" t="s">
        <v>251</v>
      </c>
      <c r="F260" s="135">
        <v>111</v>
      </c>
      <c r="G260" s="136">
        <v>991.5</v>
      </c>
      <c r="H260" s="91"/>
    </row>
    <row r="261" spans="1:8" ht="22.5" x14ac:dyDescent="0.2">
      <c r="A261" s="131" t="s">
        <v>75</v>
      </c>
      <c r="B261" s="132" t="s">
        <v>338</v>
      </c>
      <c r="C261" s="133">
        <v>8</v>
      </c>
      <c r="D261" s="133">
        <v>1</v>
      </c>
      <c r="E261" s="134" t="s">
        <v>251</v>
      </c>
      <c r="F261" s="135">
        <v>112</v>
      </c>
      <c r="G261" s="136">
        <v>86</v>
      </c>
      <c r="H261" s="259"/>
    </row>
    <row r="262" spans="1:8" ht="33.75" x14ac:dyDescent="0.2">
      <c r="A262" s="131" t="s">
        <v>128</v>
      </c>
      <c r="B262" s="132">
        <v>650</v>
      </c>
      <c r="C262" s="133">
        <v>8</v>
      </c>
      <c r="D262" s="133">
        <v>1</v>
      </c>
      <c r="E262" s="134" t="s">
        <v>251</v>
      </c>
      <c r="F262" s="135">
        <v>119</v>
      </c>
      <c r="G262" s="136">
        <v>296.39999999999998</v>
      </c>
      <c r="H262" s="91"/>
    </row>
    <row r="263" spans="1:8" ht="27" customHeight="1" x14ac:dyDescent="0.2">
      <c r="A263" s="131" t="s">
        <v>147</v>
      </c>
      <c r="B263" s="132">
        <v>650</v>
      </c>
      <c r="C263" s="133">
        <v>8</v>
      </c>
      <c r="D263" s="133">
        <v>1</v>
      </c>
      <c r="E263" s="134" t="s">
        <v>251</v>
      </c>
      <c r="F263" s="135" t="s">
        <v>81</v>
      </c>
      <c r="G263" s="136">
        <f>G264</f>
        <v>407.3</v>
      </c>
      <c r="H263" s="91"/>
    </row>
    <row r="264" spans="1:8" ht="22.5" x14ac:dyDescent="0.2">
      <c r="A264" s="131" t="s">
        <v>82</v>
      </c>
      <c r="B264" s="132">
        <v>650</v>
      </c>
      <c r="C264" s="133">
        <v>8</v>
      </c>
      <c r="D264" s="133">
        <v>1</v>
      </c>
      <c r="E264" s="134" t="s">
        <v>251</v>
      </c>
      <c r="F264" s="135" t="s">
        <v>83</v>
      </c>
      <c r="G264" s="136">
        <f>G265</f>
        <v>407.3</v>
      </c>
      <c r="H264" s="91" t="s">
        <v>424</v>
      </c>
    </row>
    <row r="265" spans="1:8" ht="22.5" x14ac:dyDescent="0.2">
      <c r="A265" s="131" t="s">
        <v>73</v>
      </c>
      <c r="B265" s="132" t="s">
        <v>338</v>
      </c>
      <c r="C265" s="133">
        <v>8</v>
      </c>
      <c r="D265" s="133">
        <v>1</v>
      </c>
      <c r="E265" s="134" t="s">
        <v>251</v>
      </c>
      <c r="F265" s="135">
        <v>244</v>
      </c>
      <c r="G265" s="140">
        <v>407.3</v>
      </c>
      <c r="H265" s="92"/>
    </row>
    <row r="266" spans="1:8" ht="22.5" x14ac:dyDescent="0.2">
      <c r="A266" s="131" t="s">
        <v>311</v>
      </c>
      <c r="B266" s="132">
        <v>650</v>
      </c>
      <c r="C266" s="133">
        <v>8</v>
      </c>
      <c r="D266" s="133">
        <v>1</v>
      </c>
      <c r="E266" s="168" t="s">
        <v>312</v>
      </c>
      <c r="F266" s="135"/>
      <c r="G266" s="140">
        <f>G267</f>
        <v>31.3</v>
      </c>
      <c r="H266" s="92"/>
    </row>
    <row r="267" spans="1:8" ht="22.5" x14ac:dyDescent="0.2">
      <c r="A267" s="131" t="s">
        <v>147</v>
      </c>
      <c r="B267" s="132">
        <v>650</v>
      </c>
      <c r="C267" s="133">
        <v>8</v>
      </c>
      <c r="D267" s="133">
        <v>1</v>
      </c>
      <c r="E267" s="168" t="s">
        <v>312</v>
      </c>
      <c r="F267" s="135">
        <v>200</v>
      </c>
      <c r="G267" s="140">
        <f>G268</f>
        <v>31.3</v>
      </c>
      <c r="H267" s="92"/>
    </row>
    <row r="268" spans="1:8" ht="30.75" customHeight="1" x14ac:dyDescent="0.2">
      <c r="A268" s="131" t="s">
        <v>82</v>
      </c>
      <c r="B268" s="132">
        <v>650</v>
      </c>
      <c r="C268" s="133">
        <v>8</v>
      </c>
      <c r="D268" s="133">
        <v>1</v>
      </c>
      <c r="E268" s="168" t="s">
        <v>312</v>
      </c>
      <c r="F268" s="135">
        <v>240</v>
      </c>
      <c r="G268" s="140">
        <f>G269</f>
        <v>31.3</v>
      </c>
      <c r="H268" s="92" t="s">
        <v>424</v>
      </c>
    </row>
    <row r="269" spans="1:8" ht="22.5" x14ac:dyDescent="0.2">
      <c r="A269" s="131" t="s">
        <v>73</v>
      </c>
      <c r="B269" s="132">
        <v>650</v>
      </c>
      <c r="C269" s="133">
        <v>8</v>
      </c>
      <c r="D269" s="133">
        <v>1</v>
      </c>
      <c r="E269" s="168" t="s">
        <v>312</v>
      </c>
      <c r="F269" s="135">
        <v>244</v>
      </c>
      <c r="G269" s="140">
        <v>31.3</v>
      </c>
      <c r="H269" s="92"/>
    </row>
    <row r="270" spans="1:8" ht="33.75" x14ac:dyDescent="0.2">
      <c r="A270" s="131" t="s">
        <v>313</v>
      </c>
      <c r="B270" s="132">
        <v>650</v>
      </c>
      <c r="C270" s="133">
        <v>8</v>
      </c>
      <c r="D270" s="133">
        <v>1</v>
      </c>
      <c r="E270" s="168" t="s">
        <v>314</v>
      </c>
      <c r="F270" s="135"/>
      <c r="G270" s="136">
        <f>G271</f>
        <v>16.2</v>
      </c>
      <c r="H270" s="91"/>
    </row>
    <row r="271" spans="1:8" s="43" customFormat="1" ht="22.5" x14ac:dyDescent="0.25">
      <c r="A271" s="131" t="s">
        <v>147</v>
      </c>
      <c r="B271" s="132">
        <v>650</v>
      </c>
      <c r="C271" s="133">
        <v>8</v>
      </c>
      <c r="D271" s="133">
        <v>1</v>
      </c>
      <c r="E271" s="168" t="s">
        <v>314</v>
      </c>
      <c r="F271" s="135">
        <v>200</v>
      </c>
      <c r="G271" s="140">
        <f>G272</f>
        <v>16.2</v>
      </c>
      <c r="H271" s="92"/>
    </row>
    <row r="272" spans="1:8" ht="22.5" x14ac:dyDescent="0.2">
      <c r="A272" s="131" t="s">
        <v>82</v>
      </c>
      <c r="B272" s="132">
        <v>650</v>
      </c>
      <c r="C272" s="133">
        <v>8</v>
      </c>
      <c r="D272" s="133">
        <v>1</v>
      </c>
      <c r="E272" s="168" t="s">
        <v>314</v>
      </c>
      <c r="F272" s="135">
        <v>240</v>
      </c>
      <c r="G272" s="140">
        <f>G273</f>
        <v>16.2</v>
      </c>
      <c r="H272" s="92"/>
    </row>
    <row r="273" spans="1:8" ht="22.5" x14ac:dyDescent="0.2">
      <c r="A273" s="131" t="s">
        <v>73</v>
      </c>
      <c r="B273" s="132">
        <v>650</v>
      </c>
      <c r="C273" s="133">
        <v>8</v>
      </c>
      <c r="D273" s="133">
        <v>1</v>
      </c>
      <c r="E273" s="168" t="s">
        <v>314</v>
      </c>
      <c r="F273" s="135">
        <v>244</v>
      </c>
      <c r="G273" s="140">
        <v>16.2</v>
      </c>
      <c r="H273" s="92" t="s">
        <v>424</v>
      </c>
    </row>
    <row r="274" spans="1:8" x14ac:dyDescent="0.2">
      <c r="A274" s="139" t="s">
        <v>120</v>
      </c>
      <c r="B274" s="132">
        <v>650</v>
      </c>
      <c r="C274" s="133">
        <v>8</v>
      </c>
      <c r="D274" s="133">
        <v>1</v>
      </c>
      <c r="E274" s="134" t="s">
        <v>254</v>
      </c>
      <c r="F274" s="135" t="s">
        <v>80</v>
      </c>
      <c r="G274" s="140">
        <f>G275</f>
        <v>300</v>
      </c>
      <c r="H274" s="92"/>
    </row>
    <row r="275" spans="1:8" ht="22.5" x14ac:dyDescent="0.2">
      <c r="A275" s="139" t="s">
        <v>255</v>
      </c>
      <c r="B275" s="132">
        <v>650</v>
      </c>
      <c r="C275" s="133">
        <v>8</v>
      </c>
      <c r="D275" s="133">
        <v>1</v>
      </c>
      <c r="E275" s="134" t="s">
        <v>256</v>
      </c>
      <c r="F275" s="135" t="s">
        <v>80</v>
      </c>
      <c r="G275" s="140">
        <f>G276</f>
        <v>300</v>
      </c>
      <c r="H275" s="92"/>
    </row>
    <row r="276" spans="1:8" ht="22.5" x14ac:dyDescent="0.2">
      <c r="A276" s="131" t="s">
        <v>252</v>
      </c>
      <c r="B276" s="132">
        <v>650</v>
      </c>
      <c r="C276" s="133">
        <v>8</v>
      </c>
      <c r="D276" s="133">
        <v>1</v>
      </c>
      <c r="E276" s="149" t="s">
        <v>253</v>
      </c>
      <c r="F276" s="135"/>
      <c r="G276" s="140">
        <f>G277</f>
        <v>300</v>
      </c>
      <c r="H276" s="92"/>
    </row>
    <row r="277" spans="1:8" ht="22.5" x14ac:dyDescent="0.2">
      <c r="A277" s="131" t="s">
        <v>147</v>
      </c>
      <c r="B277" s="132">
        <v>650</v>
      </c>
      <c r="C277" s="133">
        <v>8</v>
      </c>
      <c r="D277" s="133">
        <v>1</v>
      </c>
      <c r="E277" s="149" t="s">
        <v>253</v>
      </c>
      <c r="F277" s="135">
        <v>200</v>
      </c>
      <c r="G277" s="140">
        <f>G278</f>
        <v>300</v>
      </c>
      <c r="H277" s="92"/>
    </row>
    <row r="278" spans="1:8" ht="22.5" x14ac:dyDescent="0.2">
      <c r="A278" s="131" t="s">
        <v>82</v>
      </c>
      <c r="B278" s="132">
        <v>650</v>
      </c>
      <c r="C278" s="133">
        <v>8</v>
      </c>
      <c r="D278" s="133">
        <v>1</v>
      </c>
      <c r="E278" s="149" t="s">
        <v>253</v>
      </c>
      <c r="F278" s="135">
        <v>240</v>
      </c>
      <c r="G278" s="140">
        <f>G279</f>
        <v>300</v>
      </c>
      <c r="H278" s="92"/>
    </row>
    <row r="279" spans="1:8" ht="22.5" x14ac:dyDescent="0.2">
      <c r="A279" s="131" t="s">
        <v>73</v>
      </c>
      <c r="B279" s="132">
        <v>650</v>
      </c>
      <c r="C279" s="133">
        <v>8</v>
      </c>
      <c r="D279" s="133">
        <v>1</v>
      </c>
      <c r="E279" s="149" t="s">
        <v>253</v>
      </c>
      <c r="F279" s="135">
        <v>244</v>
      </c>
      <c r="G279" s="140">
        <v>300</v>
      </c>
      <c r="H279" s="92" t="s">
        <v>424</v>
      </c>
    </row>
    <row r="280" spans="1:8" s="79" customFormat="1" ht="15.75" customHeight="1" x14ac:dyDescent="0.2">
      <c r="A280" s="80" t="s">
        <v>70</v>
      </c>
      <c r="B280" s="81">
        <v>650</v>
      </c>
      <c r="C280" s="82">
        <v>11</v>
      </c>
      <c r="D280" s="82">
        <v>0</v>
      </c>
      <c r="E280" s="83" t="s">
        <v>80</v>
      </c>
      <c r="F280" s="84" t="s">
        <v>80</v>
      </c>
      <c r="G280" s="85">
        <f>G281</f>
        <v>7701</v>
      </c>
      <c r="H280" s="90" t="s">
        <v>424</v>
      </c>
    </row>
    <row r="281" spans="1:8" ht="16.5" customHeight="1" x14ac:dyDescent="0.2">
      <c r="A281" s="75" t="s">
        <v>40</v>
      </c>
      <c r="B281" s="156">
        <v>650</v>
      </c>
      <c r="C281" s="86">
        <v>11</v>
      </c>
      <c r="D281" s="86">
        <v>1</v>
      </c>
      <c r="E281" s="63" t="s">
        <v>80</v>
      </c>
      <c r="F281" s="87" t="s">
        <v>80</v>
      </c>
      <c r="G281" s="62">
        <f>G282</f>
        <v>7701</v>
      </c>
      <c r="H281" s="89"/>
    </row>
    <row r="282" spans="1:8" ht="33.75" x14ac:dyDescent="0.2">
      <c r="A282" s="139" t="s">
        <v>444</v>
      </c>
      <c r="B282" s="132">
        <v>650</v>
      </c>
      <c r="C282" s="133">
        <v>11</v>
      </c>
      <c r="D282" s="133">
        <v>1</v>
      </c>
      <c r="E282" s="134" t="s">
        <v>247</v>
      </c>
      <c r="F282" s="135" t="s">
        <v>80</v>
      </c>
      <c r="G282" s="136">
        <f>G283</f>
        <v>7701</v>
      </c>
      <c r="H282" s="89"/>
    </row>
    <row r="283" spans="1:8" x14ac:dyDescent="0.2">
      <c r="A283" s="139" t="s">
        <v>257</v>
      </c>
      <c r="B283" s="132">
        <v>650</v>
      </c>
      <c r="C283" s="133">
        <v>11</v>
      </c>
      <c r="D283" s="133">
        <v>1</v>
      </c>
      <c r="E283" s="134" t="s">
        <v>258</v>
      </c>
      <c r="F283" s="135" t="s">
        <v>80</v>
      </c>
      <c r="G283" s="136">
        <f>G284</f>
        <v>7701</v>
      </c>
    </row>
    <row r="284" spans="1:8" ht="22.5" x14ac:dyDescent="0.2">
      <c r="A284" s="139" t="s">
        <v>328</v>
      </c>
      <c r="B284" s="132">
        <v>650</v>
      </c>
      <c r="C284" s="133">
        <v>11</v>
      </c>
      <c r="D284" s="133">
        <v>1</v>
      </c>
      <c r="E284" s="134" t="s">
        <v>259</v>
      </c>
      <c r="F284" s="135"/>
      <c r="G284" s="136">
        <f>G285</f>
        <v>7701</v>
      </c>
    </row>
    <row r="285" spans="1:8" ht="22.5" x14ac:dyDescent="0.2">
      <c r="A285" s="139" t="s">
        <v>252</v>
      </c>
      <c r="B285" s="132">
        <v>650</v>
      </c>
      <c r="C285" s="133">
        <v>11</v>
      </c>
      <c r="D285" s="133">
        <v>1</v>
      </c>
      <c r="E285" s="134" t="s">
        <v>260</v>
      </c>
      <c r="F285" s="135" t="s">
        <v>80</v>
      </c>
      <c r="G285" s="136">
        <f>G286+G291+G294</f>
        <v>7701</v>
      </c>
      <c r="H285" s="14" t="s">
        <v>424</v>
      </c>
    </row>
    <row r="286" spans="1:8" ht="45" x14ac:dyDescent="0.2">
      <c r="A286" s="131" t="s">
        <v>84</v>
      </c>
      <c r="B286" s="132">
        <v>650</v>
      </c>
      <c r="C286" s="133">
        <v>11</v>
      </c>
      <c r="D286" s="133">
        <v>1</v>
      </c>
      <c r="E286" s="134" t="s">
        <v>260</v>
      </c>
      <c r="F286" s="135" t="s">
        <v>85</v>
      </c>
      <c r="G286" s="136">
        <f>G287</f>
        <v>6239</v>
      </c>
    </row>
    <row r="287" spans="1:8" x14ac:dyDescent="0.2">
      <c r="A287" s="131" t="s">
        <v>86</v>
      </c>
      <c r="B287" s="132">
        <v>650</v>
      </c>
      <c r="C287" s="133">
        <v>11</v>
      </c>
      <c r="D287" s="133">
        <v>1</v>
      </c>
      <c r="E287" s="134" t="s">
        <v>260</v>
      </c>
      <c r="F287" s="135" t="s">
        <v>87</v>
      </c>
      <c r="G287" s="140">
        <f>G288+G289+G290</f>
        <v>6239</v>
      </c>
      <c r="H287" s="14" t="s">
        <v>424</v>
      </c>
    </row>
    <row r="288" spans="1:8" x14ac:dyDescent="0.2">
      <c r="A288" s="131" t="s">
        <v>127</v>
      </c>
      <c r="B288" s="132">
        <v>650</v>
      </c>
      <c r="C288" s="133">
        <v>11</v>
      </c>
      <c r="D288" s="133">
        <v>1</v>
      </c>
      <c r="E288" s="134" t="s">
        <v>260</v>
      </c>
      <c r="F288" s="135">
        <v>111</v>
      </c>
      <c r="G288" s="136">
        <v>4697.3999999999996</v>
      </c>
    </row>
    <row r="289" spans="1:8" ht="22.5" x14ac:dyDescent="0.2">
      <c r="A289" s="131" t="s">
        <v>75</v>
      </c>
      <c r="B289" s="132">
        <v>650</v>
      </c>
      <c r="C289" s="133">
        <v>11</v>
      </c>
      <c r="D289" s="133">
        <v>1</v>
      </c>
      <c r="E289" s="134" t="s">
        <v>260</v>
      </c>
      <c r="F289" s="135">
        <v>112</v>
      </c>
      <c r="G289" s="235">
        <v>129</v>
      </c>
    </row>
    <row r="290" spans="1:8" ht="33.75" x14ac:dyDescent="0.2">
      <c r="A290" s="131" t="s">
        <v>128</v>
      </c>
      <c r="B290" s="132">
        <v>650</v>
      </c>
      <c r="C290" s="133">
        <v>11</v>
      </c>
      <c r="D290" s="133">
        <v>1</v>
      </c>
      <c r="E290" s="134" t="s">
        <v>260</v>
      </c>
      <c r="F290" s="135">
        <v>119</v>
      </c>
      <c r="G290" s="136">
        <v>1412.6</v>
      </c>
    </row>
    <row r="291" spans="1:8" ht="22.5" x14ac:dyDescent="0.2">
      <c r="A291" s="131" t="s">
        <v>147</v>
      </c>
      <c r="B291" s="132">
        <v>650</v>
      </c>
      <c r="C291" s="133">
        <v>11</v>
      </c>
      <c r="D291" s="133">
        <v>1</v>
      </c>
      <c r="E291" s="134" t="s">
        <v>260</v>
      </c>
      <c r="F291" s="135" t="s">
        <v>81</v>
      </c>
      <c r="G291" s="140">
        <f>G292</f>
        <v>1459.5</v>
      </c>
    </row>
    <row r="292" spans="1:8" ht="22.5" x14ac:dyDescent="0.2">
      <c r="A292" s="131" t="s">
        <v>82</v>
      </c>
      <c r="B292" s="132">
        <v>650</v>
      </c>
      <c r="C292" s="133">
        <v>11</v>
      </c>
      <c r="D292" s="133">
        <v>1</v>
      </c>
      <c r="E292" s="134" t="s">
        <v>260</v>
      </c>
      <c r="F292" s="135" t="s">
        <v>83</v>
      </c>
      <c r="G292" s="140">
        <f>G293</f>
        <v>1459.5</v>
      </c>
    </row>
    <row r="293" spans="1:8" ht="22.5" x14ac:dyDescent="0.2">
      <c r="A293" s="131" t="s">
        <v>73</v>
      </c>
      <c r="B293" s="132">
        <v>650</v>
      </c>
      <c r="C293" s="133">
        <v>11</v>
      </c>
      <c r="D293" s="133">
        <v>1</v>
      </c>
      <c r="E293" s="134" t="s">
        <v>260</v>
      </c>
      <c r="F293" s="135">
        <v>244</v>
      </c>
      <c r="G293" s="239">
        <v>1459.5</v>
      </c>
      <c r="H293" s="14" t="s">
        <v>424</v>
      </c>
    </row>
    <row r="294" spans="1:8" x14ac:dyDescent="0.2">
      <c r="A294" s="131" t="s">
        <v>90</v>
      </c>
      <c r="B294" s="132">
        <v>650</v>
      </c>
      <c r="C294" s="133">
        <v>11</v>
      </c>
      <c r="D294" s="133">
        <v>1</v>
      </c>
      <c r="E294" s="134" t="s">
        <v>260</v>
      </c>
      <c r="F294" s="135" t="s">
        <v>91</v>
      </c>
      <c r="G294" s="140">
        <f>G295</f>
        <v>2.5</v>
      </c>
    </row>
    <row r="295" spans="1:8" x14ac:dyDescent="0.2">
      <c r="A295" s="131" t="s">
        <v>92</v>
      </c>
      <c r="B295" s="132">
        <v>650</v>
      </c>
      <c r="C295" s="133">
        <v>11</v>
      </c>
      <c r="D295" s="133">
        <v>1</v>
      </c>
      <c r="E295" s="134" t="s">
        <v>260</v>
      </c>
      <c r="F295" s="135" t="s">
        <v>93</v>
      </c>
      <c r="G295" s="140">
        <f>G296</f>
        <v>2.5</v>
      </c>
    </row>
    <row r="296" spans="1:8" x14ac:dyDescent="0.2">
      <c r="A296" s="131" t="s">
        <v>130</v>
      </c>
      <c r="B296" s="132">
        <v>650</v>
      </c>
      <c r="C296" s="133">
        <v>11</v>
      </c>
      <c r="D296" s="133">
        <v>1</v>
      </c>
      <c r="E296" s="134" t="s">
        <v>260</v>
      </c>
      <c r="F296" s="135">
        <v>853</v>
      </c>
      <c r="G296" s="140">
        <v>2.5</v>
      </c>
    </row>
    <row r="297" spans="1:8" x14ac:dyDescent="0.2">
      <c r="A297" s="167" t="s">
        <v>131</v>
      </c>
      <c r="B297" s="169"/>
      <c r="C297" s="169"/>
      <c r="D297" s="169"/>
      <c r="E297" s="170"/>
      <c r="F297" s="169"/>
      <c r="G297" s="157">
        <f>G280+G252+G244+G179+G143+G108+G96+G6</f>
        <v>32588.9</v>
      </c>
    </row>
    <row r="298" spans="1:8" x14ac:dyDescent="0.2">
      <c r="A298" s="76"/>
    </row>
    <row r="299" spans="1:8" x14ac:dyDescent="0.2">
      <c r="A299" s="76"/>
    </row>
    <row r="300" spans="1:8" x14ac:dyDescent="0.2">
      <c r="A300" s="76"/>
      <c r="G300" s="158"/>
    </row>
    <row r="301" spans="1:8" x14ac:dyDescent="0.2">
      <c r="A301" s="76"/>
      <c r="G301" s="158"/>
    </row>
  </sheetData>
  <autoFilter ref="A5:G297"/>
  <mergeCells count="2">
    <mergeCell ref="F1:G1"/>
    <mergeCell ref="A2:G2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доходы 2022</vt:lpstr>
      <vt:lpstr>доходы 23(24)</vt:lpstr>
      <vt:lpstr>расходы 2022</vt:lpstr>
      <vt:lpstr>расходы 2023(24)</vt:lpstr>
      <vt:lpstr>программы 2022</vt:lpstr>
      <vt:lpstr>программы 2023 (24)</vt:lpstr>
      <vt:lpstr>разделы 2022</vt:lpstr>
      <vt:lpstr>разделы 23(24)</vt:lpstr>
      <vt:lpstr>расходы по структуре 2022 </vt:lpstr>
      <vt:lpstr>расходы по структуре 23 (24)</vt:lpstr>
      <vt:lpstr>ДФ 2022</vt:lpstr>
      <vt:lpstr>ДФ 23(24)</vt:lpstr>
      <vt:lpstr>иные мт 2022</vt:lpstr>
      <vt:lpstr>иные мт 23(24)</vt:lpstr>
      <vt:lpstr>дефицит 2022</vt:lpstr>
      <vt:lpstr>дефицит 23(24)</vt:lpstr>
      <vt:lpstr>полномочия 2022</vt:lpstr>
      <vt:lpstr>мун.долг 1.1.21</vt:lpstr>
      <vt:lpstr>мун.долг 1.1.22,</vt:lpstr>
      <vt:lpstr>мун.долг 1.1.23</vt:lpstr>
      <vt:lpstr>'доходы 2022'!Область_печати</vt:lpstr>
      <vt:lpstr>'доходы 23(24)'!Область_печати</vt:lpstr>
      <vt:lpstr>'разделы 2022'!Область_печати</vt:lpstr>
      <vt:lpstr>'разделы 23(24)'!Область_печати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Yurist</cp:lastModifiedBy>
  <cp:lastPrinted>2021-12-21T06:02:51Z</cp:lastPrinted>
  <dcterms:created xsi:type="dcterms:W3CDTF">2013-11-27T09:07:44Z</dcterms:created>
  <dcterms:modified xsi:type="dcterms:W3CDTF">2021-12-21T06:05:41Z</dcterms:modified>
</cp:coreProperties>
</file>