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4235" windowHeight="7185" tabRatio="996" activeTab="12"/>
  </bookViews>
  <sheets>
    <sheet name="доходы 2018" sheetId="46" r:id="rId1"/>
    <sheet name="доходы 19(20)" sheetId="47" r:id="rId2"/>
    <sheet name="расходы 2018" sheetId="29" r:id="rId3"/>
    <sheet name="расходы 19(20)" sheetId="39" r:id="rId4"/>
    <sheet name="программы 2018" sheetId="31" r:id="rId5"/>
    <sheet name="программы 19(20)" sheetId="40" r:id="rId6"/>
    <sheet name="разделы 2018" sheetId="32" r:id="rId7"/>
    <sheet name="разделы 18(19)" sheetId="41" r:id="rId8"/>
    <sheet name="расходы по структуре 2018" sheetId="33" r:id="rId9"/>
    <sheet name="расходы по структуре 19(20)" sheetId="42" r:id="rId10"/>
    <sheet name="ДФ 2018" sheetId="34" r:id="rId11"/>
    <sheet name="ДФ 19(20)" sheetId="36" r:id="rId12"/>
    <sheet name="иные мт 2018" sheetId="11" r:id="rId13"/>
    <sheet name="иные мт 19(20)" sheetId="37" r:id="rId14"/>
    <sheet name="дефицит 2018" sheetId="19" r:id="rId15"/>
    <sheet name="дефицит 19(20)" sheetId="38" r:id="rId16"/>
    <sheet name="гл. админист доход" sheetId="14" r:id="rId17"/>
    <sheet name="г. админист дефицита" sheetId="16" r:id="rId18"/>
    <sheet name="полномочия 2018" sheetId="17" r:id="rId19"/>
    <sheet name="мун.долг 2018" sheetId="18" r:id="rId20"/>
    <sheet name="мун.долг 2019" sheetId="43" r:id="rId21"/>
    <sheet name="мун.долг 2020" sheetId="44" r:id="rId22"/>
    <sheet name="Лист1" sheetId="45" r:id="rId23"/>
  </sheets>
  <definedNames>
    <definedName name="_xlnm._FilterDatabase" localSheetId="5" hidden="1">'программы 19(20)'!$A$5:$E$174</definedName>
    <definedName name="_xlnm._FilterDatabase" localSheetId="4" hidden="1">'программы 2018'!$A$5:$D$208</definedName>
    <definedName name="_xlnm._FilterDatabase" localSheetId="7" hidden="1">'разделы 18(19)'!$A$6:$E$32</definedName>
    <definedName name="_xlnm._FilterDatabase" localSheetId="6" hidden="1">'разделы 2018'!$A$6:$D$33</definedName>
    <definedName name="_xlnm._FilterDatabase" localSheetId="3" hidden="1">'расходы 19(20)'!$A$6:$G$210</definedName>
    <definedName name="_xlnm._FilterDatabase" localSheetId="2" hidden="1">'расходы 2018'!$A$5:$F$241</definedName>
    <definedName name="_xlnm._FilterDatabase" localSheetId="9" hidden="1">'расходы по структуре 19(20)'!$A$5:$H$267</definedName>
    <definedName name="_xlnm._FilterDatabase" localSheetId="8" hidden="1">'расходы по структуре 2018'!$A$4:$G$325</definedName>
    <definedName name="_xlnm.Print_Area" localSheetId="1">'доходы 19(20)'!$A$1:$D$37</definedName>
    <definedName name="_xlnm.Print_Area" localSheetId="0">'доходы 2018'!$A$1:$C$36</definedName>
    <definedName name="_xlnm.Print_Area" localSheetId="7">'разделы 18(19)'!$A$1:$E$32</definedName>
    <definedName name="_xlnm.Print_Area" localSheetId="6">'разделы 2018'!$A$1:$D$33</definedName>
  </definedNames>
  <calcPr calcId="145621"/>
  <fileRecoveryPr autoRecover="0"/>
</workbook>
</file>

<file path=xl/calcChain.xml><?xml version="1.0" encoding="utf-8"?>
<calcChain xmlns="http://schemas.openxmlformats.org/spreadsheetml/2006/main">
  <c r="H264" i="42" l="1"/>
  <c r="G264" i="42"/>
  <c r="H91" i="42"/>
  <c r="G91" i="42"/>
  <c r="G83" i="42"/>
  <c r="G303" i="33" l="1"/>
  <c r="G302" i="33" s="1"/>
  <c r="G301" i="33" s="1"/>
  <c r="G283" i="33"/>
  <c r="G282" i="33" s="1"/>
  <c r="G281" i="33" s="1"/>
  <c r="G50" i="33"/>
  <c r="G49" i="33" s="1"/>
  <c r="G48" i="33" s="1"/>
  <c r="G149" i="33"/>
  <c r="G140" i="33" l="1"/>
  <c r="G136" i="33"/>
  <c r="G123" i="33"/>
  <c r="G114" i="33"/>
  <c r="G72" i="39"/>
  <c r="F72" i="39"/>
  <c r="B5" i="11" l="1"/>
  <c r="D7" i="32"/>
  <c r="E149" i="40"/>
  <c r="D149" i="40"/>
  <c r="D147" i="40"/>
  <c r="E147" i="40"/>
  <c r="D73" i="40"/>
  <c r="E73" i="40"/>
  <c r="E11" i="40"/>
  <c r="E10" i="40" s="1"/>
  <c r="D206" i="31"/>
  <c r="D205" i="31" s="1"/>
  <c r="D200" i="31"/>
  <c r="D45" i="31"/>
  <c r="D44" i="31" s="1"/>
  <c r="D32" i="31"/>
  <c r="D31" i="31" s="1"/>
  <c r="F221" i="29"/>
  <c r="F220" i="29" s="1"/>
  <c r="F213" i="29"/>
  <c r="F212" i="29" s="1"/>
  <c r="F28" i="29"/>
  <c r="F27" i="29" s="1"/>
  <c r="F26" i="29" s="1"/>
  <c r="D146" i="40" l="1"/>
  <c r="E146" i="40"/>
  <c r="F97" i="29" l="1"/>
  <c r="F238" i="29"/>
  <c r="D14" i="47"/>
  <c r="D28" i="47"/>
  <c r="D30" i="47"/>
  <c r="D34" i="47"/>
  <c r="D33" i="47" s="1"/>
  <c r="D27" i="47" s="1"/>
  <c r="C34" i="47"/>
  <c r="C33" i="47" s="1"/>
  <c r="D23" i="47"/>
  <c r="D21" i="47"/>
  <c r="D18" i="47"/>
  <c r="D16" i="47" s="1"/>
  <c r="D13" i="47"/>
  <c r="D8" i="47"/>
  <c r="C35" i="47"/>
  <c r="C30" i="47"/>
  <c r="C28" i="47"/>
  <c r="C23" i="47"/>
  <c r="C21" i="47"/>
  <c r="C18" i="47"/>
  <c r="C16" i="47"/>
  <c r="C14" i="47"/>
  <c r="C13" i="47"/>
  <c r="C8" i="47"/>
  <c r="C33" i="46"/>
  <c r="C32" i="46"/>
  <c r="C13" i="46"/>
  <c r="C34" i="46"/>
  <c r="C29" i="46"/>
  <c r="C27" i="46"/>
  <c r="C22" i="46"/>
  <c r="C20" i="46"/>
  <c r="C17" i="46"/>
  <c r="C15" i="46" s="1"/>
  <c r="C12" i="46"/>
  <c r="C7" i="46"/>
  <c r="C7" i="47" l="1"/>
  <c r="C27" i="47"/>
  <c r="C37" i="47"/>
  <c r="D7" i="47"/>
  <c r="D37" i="47" s="1"/>
  <c r="C26" i="46"/>
  <c r="C6" i="46"/>
  <c r="C36" i="46" l="1"/>
  <c r="G42" i="33" l="1"/>
  <c r="G41" i="33" s="1"/>
  <c r="G40" i="33" s="1"/>
  <c r="G39" i="33" s="1"/>
  <c r="G38" i="33" s="1"/>
  <c r="G218" i="33" l="1"/>
  <c r="G217" i="33" s="1"/>
  <c r="G216" i="33" s="1"/>
  <c r="D20" i="32"/>
  <c r="F161" i="29"/>
  <c r="F160" i="29" s="1"/>
  <c r="F159" i="29" s="1"/>
  <c r="D172" i="31"/>
  <c r="F84" i="29" l="1"/>
  <c r="H96" i="42" l="1"/>
  <c r="H95" i="42" s="1"/>
  <c r="H94" i="42" s="1"/>
  <c r="G96" i="42"/>
  <c r="G95" i="42" s="1"/>
  <c r="G94" i="42" s="1"/>
  <c r="H22" i="42"/>
  <c r="H21" i="42" s="1"/>
  <c r="H20" i="42" s="1"/>
  <c r="H19" i="42" s="1"/>
  <c r="H18" i="42" s="1"/>
  <c r="H263" i="42"/>
  <c r="H261" i="42"/>
  <c r="H260" i="42" s="1"/>
  <c r="H256" i="42"/>
  <c r="H255" i="42" s="1"/>
  <c r="H247" i="42"/>
  <c r="H246" i="42" s="1"/>
  <c r="H242" i="42"/>
  <c r="H241" i="42" s="1"/>
  <c r="H236" i="42"/>
  <c r="H235" i="42" s="1"/>
  <c r="H231" i="42"/>
  <c r="H230" i="42" s="1"/>
  <c r="H222" i="42"/>
  <c r="H221" i="42" s="1"/>
  <c r="H220" i="42" s="1"/>
  <c r="H219" i="42" s="1"/>
  <c r="H217" i="42"/>
  <c r="H216" i="42" s="1"/>
  <c r="H215" i="42" s="1"/>
  <c r="H214" i="42" s="1"/>
  <c r="H210" i="42"/>
  <c r="H209" i="42" s="1"/>
  <c r="H208" i="42" s="1"/>
  <c r="H207" i="42" s="1"/>
  <c r="H206" i="42" s="1"/>
  <c r="H204" i="42"/>
  <c r="H203" i="42" s="1"/>
  <c r="H202" i="42" s="1"/>
  <c r="H200" i="42"/>
  <c r="H199" i="42" s="1"/>
  <c r="H198" i="42" s="1"/>
  <c r="H196" i="42"/>
  <c r="H195" i="42" s="1"/>
  <c r="H194" i="42" s="1"/>
  <c r="H188" i="42"/>
  <c r="H187" i="42" s="1"/>
  <c r="H186" i="42" s="1"/>
  <c r="H185" i="42" s="1"/>
  <c r="H179" i="42"/>
  <c r="H178" i="42" s="1"/>
  <c r="H177" i="42" s="1"/>
  <c r="H176" i="42" s="1"/>
  <c r="H175" i="42" s="1"/>
  <c r="H174" i="42" s="1"/>
  <c r="H173" i="42" s="1"/>
  <c r="H171" i="42"/>
  <c r="H170" i="42" s="1"/>
  <c r="H169" i="42" s="1"/>
  <c r="H168" i="42" s="1"/>
  <c r="H167" i="42" s="1"/>
  <c r="H166" i="42" s="1"/>
  <c r="H165" i="42" s="1"/>
  <c r="H162" i="42"/>
  <c r="H161" i="42" s="1"/>
  <c r="H160" i="42" s="1"/>
  <c r="H157" i="42"/>
  <c r="H156" i="42" s="1"/>
  <c r="H155" i="42" s="1"/>
  <c r="H152" i="42"/>
  <c r="H151" i="42" s="1"/>
  <c r="H150" i="42" s="1"/>
  <c r="H143" i="42"/>
  <c r="H142" i="42" s="1"/>
  <c r="H140" i="42"/>
  <c r="H139" i="42" s="1"/>
  <c r="H136" i="42"/>
  <c r="H135" i="42" s="1"/>
  <c r="H134" i="42" s="1"/>
  <c r="H128" i="42"/>
  <c r="H127" i="42" s="1"/>
  <c r="H126" i="42" s="1"/>
  <c r="H125" i="42" s="1"/>
  <c r="H124" i="42" s="1"/>
  <c r="H122" i="42"/>
  <c r="H121" i="42" s="1"/>
  <c r="H120" i="42" s="1"/>
  <c r="H119" i="42" s="1"/>
  <c r="H118" i="42" s="1"/>
  <c r="H114" i="42"/>
  <c r="H113" i="42" s="1"/>
  <c r="H112" i="42" s="1"/>
  <c r="H111" i="42" s="1"/>
  <c r="H110" i="42" s="1"/>
  <c r="H109" i="42" s="1"/>
  <c r="H108" i="42" s="1"/>
  <c r="H104" i="42"/>
  <c r="H103" i="42" s="1"/>
  <c r="H102" i="42" s="1"/>
  <c r="H101" i="42" s="1"/>
  <c r="H100" i="42" s="1"/>
  <c r="H99" i="42" s="1"/>
  <c r="H98" i="42" s="1"/>
  <c r="H90" i="42"/>
  <c r="H88" i="42"/>
  <c r="H87" i="42" s="1"/>
  <c r="H83" i="42"/>
  <c r="H82" i="42" s="1"/>
  <c r="H80" i="42"/>
  <c r="H79" i="42" s="1"/>
  <c r="H75" i="42"/>
  <c r="H74" i="42" s="1"/>
  <c r="H67" i="42"/>
  <c r="H66" i="42" s="1"/>
  <c r="H64" i="42"/>
  <c r="H63" i="42" s="1"/>
  <c r="H58" i="42"/>
  <c r="H57" i="42" s="1"/>
  <c r="H56" i="42" s="1"/>
  <c r="H55" i="42" s="1"/>
  <c r="H54" i="42" s="1"/>
  <c r="H53" i="42" s="1"/>
  <c r="H51" i="42"/>
  <c r="H50" i="42" s="1"/>
  <c r="H49" i="42" s="1"/>
  <c r="H48" i="42" s="1"/>
  <c r="H47" i="42" s="1"/>
  <c r="H45" i="42"/>
  <c r="H44" i="42" s="1"/>
  <c r="H43" i="42" s="1"/>
  <c r="H42" i="42" s="1"/>
  <c r="H41" i="42" s="1"/>
  <c r="H38" i="42"/>
  <c r="H37" i="42" s="1"/>
  <c r="H36" i="42" s="1"/>
  <c r="H35" i="42" s="1"/>
  <c r="H34" i="42" s="1"/>
  <c r="H31" i="42"/>
  <c r="H30" i="42" s="1"/>
  <c r="H29" i="42" s="1"/>
  <c r="H28" i="42" s="1"/>
  <c r="H27" i="42" s="1"/>
  <c r="H26" i="42" s="1"/>
  <c r="H13" i="42"/>
  <c r="H12" i="42" s="1"/>
  <c r="H11" i="42" s="1"/>
  <c r="H10" i="42" s="1"/>
  <c r="H9" i="42" s="1"/>
  <c r="H8" i="42" s="1"/>
  <c r="H7" i="42" s="1"/>
  <c r="H213" i="42" l="1"/>
  <c r="H62" i="42"/>
  <c r="H61" i="42" s="1"/>
  <c r="H60" i="42" s="1"/>
  <c r="H17" i="42"/>
  <c r="H16" i="42" s="1"/>
  <c r="H254" i="42"/>
  <c r="H253" i="42" s="1"/>
  <c r="H252" i="42" s="1"/>
  <c r="H251" i="42" s="1"/>
  <c r="H250" i="42" s="1"/>
  <c r="H249" i="42" s="1"/>
  <c r="H212" i="42"/>
  <c r="H73" i="42"/>
  <c r="H193" i="42"/>
  <c r="H192" i="42" s="1"/>
  <c r="H138" i="42"/>
  <c r="H117" i="42"/>
  <c r="H116" i="42" s="1"/>
  <c r="H149" i="42"/>
  <c r="H148" i="42" s="1"/>
  <c r="H147" i="42" s="1"/>
  <c r="H146" i="42" s="1"/>
  <c r="H145" i="42" s="1"/>
  <c r="H229" i="42"/>
  <c r="H40" i="42"/>
  <c r="H240" i="42"/>
  <c r="H239" i="42" s="1"/>
  <c r="H238" i="42" s="1"/>
  <c r="H86" i="42"/>
  <c r="H184" i="42"/>
  <c r="H183" i="42" s="1"/>
  <c r="H182" i="42" s="1"/>
  <c r="G263" i="42"/>
  <c r="G261" i="42"/>
  <c r="G260" i="42" s="1"/>
  <c r="G256" i="42"/>
  <c r="G255" i="42" s="1"/>
  <c r="G247" i="42"/>
  <c r="G246" i="42" s="1"/>
  <c r="G242" i="42"/>
  <c r="G241" i="42" s="1"/>
  <c r="G236" i="42"/>
  <c r="G235" i="42" s="1"/>
  <c r="G231" i="42"/>
  <c r="G230" i="42" s="1"/>
  <c r="G222" i="42"/>
  <c r="G221" i="42" s="1"/>
  <c r="G220" i="42" s="1"/>
  <c r="G219" i="42" s="1"/>
  <c r="G217" i="42"/>
  <c r="G216" i="42" s="1"/>
  <c r="G215" i="42" s="1"/>
  <c r="G214" i="42" s="1"/>
  <c r="G210" i="42"/>
  <c r="G209" i="42" s="1"/>
  <c r="G208" i="42" s="1"/>
  <c r="G207" i="42" s="1"/>
  <c r="G206" i="42" s="1"/>
  <c r="G204" i="42"/>
  <c r="G203" i="42" s="1"/>
  <c r="G202" i="42" s="1"/>
  <c r="G200" i="42"/>
  <c r="G199" i="42" s="1"/>
  <c r="G198" i="42" s="1"/>
  <c r="G196" i="42"/>
  <c r="G195" i="42" s="1"/>
  <c r="G194" i="42" s="1"/>
  <c r="G188" i="42"/>
  <c r="G187" i="42" s="1"/>
  <c r="G186" i="42" s="1"/>
  <c r="G185" i="42" s="1"/>
  <c r="G179" i="42"/>
  <c r="G178" i="42" s="1"/>
  <c r="G177" i="42" s="1"/>
  <c r="G176" i="42" s="1"/>
  <c r="G175" i="42" s="1"/>
  <c r="G174" i="42" s="1"/>
  <c r="G173" i="42" s="1"/>
  <c r="G171" i="42"/>
  <c r="G170" i="42" s="1"/>
  <c r="G169" i="42" s="1"/>
  <c r="G168" i="42" s="1"/>
  <c r="G167" i="42" s="1"/>
  <c r="G166" i="42" s="1"/>
  <c r="G165" i="42" s="1"/>
  <c r="G162" i="42"/>
  <c r="G161" i="42" s="1"/>
  <c r="G160" i="42" s="1"/>
  <c r="G157" i="42"/>
  <c r="G156" i="42" s="1"/>
  <c r="G155" i="42" s="1"/>
  <c r="G152" i="42"/>
  <c r="G151" i="42" s="1"/>
  <c r="G150" i="42" s="1"/>
  <c r="G143" i="42"/>
  <c r="G142" i="42" s="1"/>
  <c r="G140" i="42"/>
  <c r="G139" i="42" s="1"/>
  <c r="G136" i="42"/>
  <c r="G135" i="42" s="1"/>
  <c r="G134" i="42" s="1"/>
  <c r="G128" i="42"/>
  <c r="G127" i="42" s="1"/>
  <c r="G126" i="42" s="1"/>
  <c r="G125" i="42" s="1"/>
  <c r="G124" i="42" s="1"/>
  <c r="G122" i="42"/>
  <c r="G121" i="42" s="1"/>
  <c r="G120" i="42" s="1"/>
  <c r="G119" i="42" s="1"/>
  <c r="G118" i="42" s="1"/>
  <c r="G114" i="42"/>
  <c r="G113" i="42" s="1"/>
  <c r="G112" i="42" s="1"/>
  <c r="G111" i="42" s="1"/>
  <c r="G110" i="42" s="1"/>
  <c r="G109" i="42" s="1"/>
  <c r="G108" i="42" s="1"/>
  <c r="G104" i="42"/>
  <c r="G103" i="42" s="1"/>
  <c r="G102" i="42" s="1"/>
  <c r="G101" i="42" s="1"/>
  <c r="G100" i="42" s="1"/>
  <c r="G99" i="42" s="1"/>
  <c r="G98" i="42" s="1"/>
  <c r="G90" i="42"/>
  <c r="G88" i="42"/>
  <c r="G87" i="42" s="1"/>
  <c r="G82" i="42"/>
  <c r="G80" i="42"/>
  <c r="G79" i="42" s="1"/>
  <c r="G75" i="42"/>
  <c r="G74" i="42" s="1"/>
  <c r="G67" i="42"/>
  <c r="G66" i="42" s="1"/>
  <c r="G64" i="42"/>
  <c r="G63" i="42" s="1"/>
  <c r="G58" i="42"/>
  <c r="G57" i="42" s="1"/>
  <c r="G56" i="42" s="1"/>
  <c r="G55" i="42" s="1"/>
  <c r="G54" i="42" s="1"/>
  <c r="G53" i="42" s="1"/>
  <c r="G51" i="42"/>
  <c r="G50" i="42" s="1"/>
  <c r="G49" i="42" s="1"/>
  <c r="G48" i="42" s="1"/>
  <c r="G47" i="42" s="1"/>
  <c r="G45" i="42"/>
  <c r="G44" i="42" s="1"/>
  <c r="G43" i="42" s="1"/>
  <c r="G42" i="42" s="1"/>
  <c r="G41" i="42" s="1"/>
  <c r="G38" i="42"/>
  <c r="G37" i="42" s="1"/>
  <c r="G36" i="42" s="1"/>
  <c r="G35" i="42" s="1"/>
  <c r="G34" i="42" s="1"/>
  <c r="G31" i="42"/>
  <c r="G30" i="42" s="1"/>
  <c r="G29" i="42" s="1"/>
  <c r="G28" i="42" s="1"/>
  <c r="G27" i="42" s="1"/>
  <c r="G26" i="42" s="1"/>
  <c r="G22" i="42"/>
  <c r="G21" i="42" s="1"/>
  <c r="G20" i="42" s="1"/>
  <c r="G19" i="42" s="1"/>
  <c r="G18" i="42" s="1"/>
  <c r="G13" i="42"/>
  <c r="G12" i="42" s="1"/>
  <c r="G11" i="42" s="1"/>
  <c r="G10" i="42" s="1"/>
  <c r="G9" i="42" s="1"/>
  <c r="G8" i="42" s="1"/>
  <c r="G7" i="42" s="1"/>
  <c r="G46" i="33"/>
  <c r="G45" i="33" s="1"/>
  <c r="G44" i="33" s="1"/>
  <c r="G37" i="33" s="1"/>
  <c r="D203" i="31"/>
  <c r="D202" i="31" s="1"/>
  <c r="H228" i="42" l="1"/>
  <c r="H227" i="42" s="1"/>
  <c r="H226" i="42" s="1"/>
  <c r="H225" i="42" s="1"/>
  <c r="H224" i="42" s="1"/>
  <c r="G213" i="42"/>
  <c r="G212" i="42" s="1"/>
  <c r="H191" i="42"/>
  <c r="H190" i="42" s="1"/>
  <c r="H181" i="42" s="1"/>
  <c r="H133" i="42"/>
  <c r="H132" i="42" s="1"/>
  <c r="H131" i="42" s="1"/>
  <c r="H130" i="42" s="1"/>
  <c r="H107" i="42" s="1"/>
  <c r="H72" i="42"/>
  <c r="G149" i="42"/>
  <c r="G148" i="42" s="1"/>
  <c r="G147" i="42" s="1"/>
  <c r="G146" i="42" s="1"/>
  <c r="G145" i="42" s="1"/>
  <c r="G117" i="42"/>
  <c r="G116" i="42" s="1"/>
  <c r="G62" i="42"/>
  <c r="G61" i="42" s="1"/>
  <c r="G60" i="42" s="1"/>
  <c r="G86" i="42"/>
  <c r="G138" i="42"/>
  <c r="G184" i="42"/>
  <c r="G183" i="42" s="1"/>
  <c r="G182" i="42" s="1"/>
  <c r="G240" i="42"/>
  <c r="G239" i="42" s="1"/>
  <c r="G238" i="42" s="1"/>
  <c r="G17" i="42"/>
  <c r="G16" i="42" s="1"/>
  <c r="G193" i="42"/>
  <c r="G192" i="42" s="1"/>
  <c r="G40" i="42"/>
  <c r="G254" i="42"/>
  <c r="G253" i="42" s="1"/>
  <c r="G252" i="42" s="1"/>
  <c r="G251" i="42" s="1"/>
  <c r="G250" i="42" s="1"/>
  <c r="G249" i="42" s="1"/>
  <c r="G229" i="42"/>
  <c r="G73" i="42"/>
  <c r="G228" i="42" l="1"/>
  <c r="G227" i="42" s="1"/>
  <c r="G226" i="42" s="1"/>
  <c r="G225" i="42" s="1"/>
  <c r="G224" i="42" s="1"/>
  <c r="G191" i="42"/>
  <c r="G190" i="42" s="1"/>
  <c r="G181" i="42" s="1"/>
  <c r="G133" i="42"/>
  <c r="G132" i="42" s="1"/>
  <c r="G131" i="42" s="1"/>
  <c r="G130" i="42" s="1"/>
  <c r="G107" i="42" s="1"/>
  <c r="H71" i="42"/>
  <c r="H70" i="42" s="1"/>
  <c r="H33" i="42" s="1"/>
  <c r="G72" i="42"/>
  <c r="E30" i="41"/>
  <c r="E28" i="41"/>
  <c r="E24" i="41"/>
  <c r="E20" i="41"/>
  <c r="E16" i="41"/>
  <c r="E14" i="41"/>
  <c r="E8" i="41"/>
  <c r="D30" i="41"/>
  <c r="D28" i="41"/>
  <c r="D24" i="41"/>
  <c r="D20" i="41"/>
  <c r="D16" i="41"/>
  <c r="D14" i="41"/>
  <c r="D8" i="41"/>
  <c r="E172" i="40"/>
  <c r="E171" i="40" s="1"/>
  <c r="E170" i="40" s="1"/>
  <c r="E168" i="40"/>
  <c r="E167" i="40" s="1"/>
  <c r="E166" i="40" s="1"/>
  <c r="E163" i="40"/>
  <c r="E162" i="40" s="1"/>
  <c r="E161" i="40" s="1"/>
  <c r="E160" i="40" s="1"/>
  <c r="E158" i="40"/>
  <c r="E157" i="40" s="1"/>
  <c r="E156" i="40" s="1"/>
  <c r="E154" i="40"/>
  <c r="E153" i="40" s="1"/>
  <c r="E152" i="40" s="1"/>
  <c r="E144" i="40"/>
  <c r="E143" i="40" s="1"/>
  <c r="E141" i="40"/>
  <c r="E140" i="40" s="1"/>
  <c r="E138" i="40"/>
  <c r="E136" i="40"/>
  <c r="E134" i="40"/>
  <c r="E128" i="40"/>
  <c r="E126" i="40"/>
  <c r="E121" i="40"/>
  <c r="E120" i="40" s="1"/>
  <c r="E119" i="40" s="1"/>
  <c r="E118" i="40" s="1"/>
  <c r="E117" i="40" s="1"/>
  <c r="E115" i="40"/>
  <c r="E114" i="40" s="1"/>
  <c r="E113" i="40" s="1"/>
  <c r="E112" i="40" s="1"/>
  <c r="E111" i="40" s="1"/>
  <c r="E109" i="40"/>
  <c r="E108" i="40" s="1"/>
  <c r="E107" i="40" s="1"/>
  <c r="E106" i="40" s="1"/>
  <c r="E105" i="40" s="1"/>
  <c r="E103" i="40"/>
  <c r="E102" i="40" s="1"/>
  <c r="E101" i="40" s="1"/>
  <c r="E100" i="40" s="1"/>
  <c r="E98" i="40"/>
  <c r="E97" i="40" s="1"/>
  <c r="E95" i="40"/>
  <c r="E94" i="40" s="1"/>
  <c r="E89" i="40"/>
  <c r="E88" i="40" s="1"/>
  <c r="E87" i="40" s="1"/>
  <c r="E86" i="40" s="1"/>
  <c r="E84" i="40"/>
  <c r="E83" i="40" s="1"/>
  <c r="E82" i="40" s="1"/>
  <c r="E81" i="40" s="1"/>
  <c r="E79" i="40"/>
  <c r="E78" i="40" s="1"/>
  <c r="E77" i="40" s="1"/>
  <c r="E75" i="40"/>
  <c r="E70" i="40"/>
  <c r="E69" i="40" s="1"/>
  <c r="E64" i="40"/>
  <c r="E63" i="40" s="1"/>
  <c r="E62" i="40" s="1"/>
  <c r="E61" i="40" s="1"/>
  <c r="E59" i="40"/>
  <c r="E58" i="40" s="1"/>
  <c r="E57" i="40" s="1"/>
  <c r="E54" i="40"/>
  <c r="E53" i="40" s="1"/>
  <c r="E51" i="40"/>
  <c r="E50" i="40" s="1"/>
  <c r="E48" i="40"/>
  <c r="E47" i="40" s="1"/>
  <c r="E42" i="40"/>
  <c r="E40" i="40"/>
  <c r="E38" i="40"/>
  <c r="E32" i="40"/>
  <c r="E30" i="40"/>
  <c r="E25" i="40"/>
  <c r="E23" i="40"/>
  <c r="E17" i="40"/>
  <c r="E16" i="40" s="1"/>
  <c r="E14" i="40"/>
  <c r="E13" i="40" s="1"/>
  <c r="D168" i="40"/>
  <c r="D167" i="40" s="1"/>
  <c r="D166" i="40" s="1"/>
  <c r="D172" i="40"/>
  <c r="D171" i="40" s="1"/>
  <c r="D170" i="40" s="1"/>
  <c r="D163" i="40"/>
  <c r="D162" i="40" s="1"/>
  <c r="D161" i="40" s="1"/>
  <c r="D160" i="40" s="1"/>
  <c r="D158" i="40"/>
  <c r="D157" i="40" s="1"/>
  <c r="D156" i="40" s="1"/>
  <c r="D154" i="40"/>
  <c r="D153" i="40" s="1"/>
  <c r="D152" i="40" s="1"/>
  <c r="D144" i="40"/>
  <c r="D143" i="40" s="1"/>
  <c r="D141" i="40"/>
  <c r="D140" i="40" s="1"/>
  <c r="D138" i="40"/>
  <c r="D136" i="40"/>
  <c r="D134" i="40"/>
  <c r="D128" i="40"/>
  <c r="D126" i="40"/>
  <c r="D121" i="40"/>
  <c r="D120" i="40" s="1"/>
  <c r="D119" i="40" s="1"/>
  <c r="D118" i="40" s="1"/>
  <c r="D117" i="40" s="1"/>
  <c r="D115" i="40"/>
  <c r="D114" i="40" s="1"/>
  <c r="D113" i="40" s="1"/>
  <c r="D112" i="40" s="1"/>
  <c r="D111" i="40" s="1"/>
  <c r="D109" i="40"/>
  <c r="D108" i="40" s="1"/>
  <c r="D107" i="40" s="1"/>
  <c r="D106" i="40" s="1"/>
  <c r="D105" i="40" s="1"/>
  <c r="D103" i="40"/>
  <c r="D102" i="40" s="1"/>
  <c r="D101" i="40" s="1"/>
  <c r="D100" i="40" s="1"/>
  <c r="D98" i="40"/>
  <c r="D97" i="40" s="1"/>
  <c r="D95" i="40"/>
  <c r="D94" i="40" s="1"/>
  <c r="D89" i="40"/>
  <c r="D88" i="40" s="1"/>
  <c r="D87" i="40" s="1"/>
  <c r="D86" i="40" s="1"/>
  <c r="D84" i="40"/>
  <c r="D83" i="40" s="1"/>
  <c r="D82" i="40" s="1"/>
  <c r="D81" i="40" s="1"/>
  <c r="D79" i="40"/>
  <c r="D78" i="40" s="1"/>
  <c r="D77" i="40" s="1"/>
  <c r="D75" i="40"/>
  <c r="D70" i="40"/>
  <c r="D69" i="40" s="1"/>
  <c r="D64" i="40"/>
  <c r="D63" i="40" s="1"/>
  <c r="D62" i="40" s="1"/>
  <c r="D61" i="40" s="1"/>
  <c r="D59" i="40"/>
  <c r="D58" i="40" s="1"/>
  <c r="D57" i="40" s="1"/>
  <c r="D54" i="40"/>
  <c r="D53" i="40" s="1"/>
  <c r="D51" i="40"/>
  <c r="D50" i="40" s="1"/>
  <c r="D48" i="40"/>
  <c r="D47" i="40" s="1"/>
  <c r="D42" i="40"/>
  <c r="D40" i="40"/>
  <c r="D38" i="40"/>
  <c r="D32" i="40"/>
  <c r="D30" i="40"/>
  <c r="D25" i="40"/>
  <c r="D23" i="40"/>
  <c r="D17" i="40"/>
  <c r="D16" i="40" s="1"/>
  <c r="D14" i="40"/>
  <c r="D13" i="40" s="1"/>
  <c r="D11" i="40"/>
  <c r="D10" i="40" s="1"/>
  <c r="H6" i="42" l="1"/>
  <c r="H267" i="42" s="1"/>
  <c r="E151" i="40"/>
  <c r="G71" i="42"/>
  <c r="G70" i="42" s="1"/>
  <c r="G33" i="42" s="1"/>
  <c r="D151" i="40"/>
  <c r="E32" i="41"/>
  <c r="D32" i="41"/>
  <c r="D165" i="40"/>
  <c r="E22" i="40"/>
  <c r="E21" i="40" s="1"/>
  <c r="D72" i="40"/>
  <c r="D68" i="40" s="1"/>
  <c r="D67" i="40" s="1"/>
  <c r="D66" i="40" s="1"/>
  <c r="E72" i="40"/>
  <c r="E68" i="40" s="1"/>
  <c r="E67" i="40" s="1"/>
  <c r="E66" i="40" s="1"/>
  <c r="E165" i="40"/>
  <c r="D125" i="40"/>
  <c r="D124" i="40" s="1"/>
  <c r="D123" i="40" s="1"/>
  <c r="E37" i="40"/>
  <c r="E36" i="40" s="1"/>
  <c r="E35" i="40" s="1"/>
  <c r="E34" i="40" s="1"/>
  <c r="E125" i="40"/>
  <c r="E124" i="40" s="1"/>
  <c r="E123" i="40" s="1"/>
  <c r="E133" i="40"/>
  <c r="E132" i="40" s="1"/>
  <c r="E131" i="40" s="1"/>
  <c r="E29" i="40"/>
  <c r="E28" i="40" s="1"/>
  <c r="E27" i="40" s="1"/>
  <c r="E46" i="40"/>
  <c r="E45" i="40" s="1"/>
  <c r="E56" i="40"/>
  <c r="E9" i="40"/>
  <c r="E8" i="40" s="1"/>
  <c r="E7" i="40" s="1"/>
  <c r="E93" i="40"/>
  <c r="E92" i="40" s="1"/>
  <c r="E91" i="40" s="1"/>
  <c r="D37" i="40"/>
  <c r="D36" i="40" s="1"/>
  <c r="D35" i="40" s="1"/>
  <c r="D34" i="40" s="1"/>
  <c r="D29" i="40"/>
  <c r="D28" i="40" s="1"/>
  <c r="D27" i="40" s="1"/>
  <c r="D22" i="40"/>
  <c r="D21" i="40" s="1"/>
  <c r="D93" i="40"/>
  <c r="D92" i="40" s="1"/>
  <c r="D91" i="40" s="1"/>
  <c r="D46" i="40"/>
  <c r="D45" i="40" s="1"/>
  <c r="D56" i="40"/>
  <c r="D133" i="40"/>
  <c r="D132" i="40" s="1"/>
  <c r="D131" i="40" s="1"/>
  <c r="G6" i="42" l="1"/>
  <c r="G267" i="42" s="1"/>
  <c r="D44" i="40"/>
  <c r="E44" i="40"/>
  <c r="D20" i="40"/>
  <c r="D19" i="40" s="1"/>
  <c r="E20" i="40"/>
  <c r="E19" i="40" s="1"/>
  <c r="D9" i="40"/>
  <c r="D8" i="40" s="1"/>
  <c r="D7" i="40" s="1"/>
  <c r="D130" i="40" l="1"/>
  <c r="D174" i="40" s="1"/>
  <c r="E130" i="40"/>
  <c r="E174" i="40" s="1"/>
  <c r="G206" i="39" l="1"/>
  <c r="G55" i="39"/>
  <c r="F55" i="39"/>
  <c r="F194" i="39"/>
  <c r="G204" i="39"/>
  <c r="G194" i="39"/>
  <c r="G187" i="39"/>
  <c r="F76" i="39"/>
  <c r="F75" i="39" s="1"/>
  <c r="F74" i="39" s="1"/>
  <c r="G76" i="39"/>
  <c r="G75" i="39" s="1"/>
  <c r="G74" i="39" s="1"/>
  <c r="G63" i="39"/>
  <c r="G208" i="39"/>
  <c r="G196" i="39"/>
  <c r="G189" i="39"/>
  <c r="G179" i="39"/>
  <c r="G178" i="39" s="1"/>
  <c r="G177" i="39" s="1"/>
  <c r="G175" i="39"/>
  <c r="G174" i="39" s="1"/>
  <c r="G173" i="39" s="1"/>
  <c r="G172" i="39" s="1"/>
  <c r="G169" i="39"/>
  <c r="G168" i="39" s="1"/>
  <c r="G167" i="39" s="1"/>
  <c r="G166" i="39" s="1"/>
  <c r="G164" i="39"/>
  <c r="G163" i="39" s="1"/>
  <c r="G161" i="39"/>
  <c r="G160" i="39" s="1"/>
  <c r="G158" i="39"/>
  <c r="G157" i="39" s="1"/>
  <c r="G151" i="39"/>
  <c r="G150" i="39" s="1"/>
  <c r="G149" i="39" s="1"/>
  <c r="G143" i="39"/>
  <c r="G142" i="39" s="1"/>
  <c r="G141" i="39" s="1"/>
  <c r="G140" i="39" s="1"/>
  <c r="G139" i="39" s="1"/>
  <c r="G138" i="39" s="1"/>
  <c r="G136" i="39"/>
  <c r="G135" i="39" s="1"/>
  <c r="G134" i="39" s="1"/>
  <c r="G133" i="39" s="1"/>
  <c r="G132" i="39" s="1"/>
  <c r="G131" i="39" s="1"/>
  <c r="G129" i="39"/>
  <c r="G128" i="39" s="1"/>
  <c r="G126" i="39"/>
  <c r="G125" i="39" s="1"/>
  <c r="G123" i="39"/>
  <c r="G122" i="39" s="1"/>
  <c r="G115" i="39"/>
  <c r="G113" i="39"/>
  <c r="G110" i="39"/>
  <c r="G109" i="39" s="1"/>
  <c r="G103" i="39"/>
  <c r="G102" i="39" s="1"/>
  <c r="G101" i="39" s="1"/>
  <c r="G100" i="39" s="1"/>
  <c r="G98" i="39"/>
  <c r="G97" i="39" s="1"/>
  <c r="G96" i="39" s="1"/>
  <c r="G95" i="39" s="1"/>
  <c r="G91" i="39"/>
  <c r="G90" i="39" s="1"/>
  <c r="G89" i="39" s="1"/>
  <c r="G88" i="39" s="1"/>
  <c r="G87" i="39" s="1"/>
  <c r="G86" i="39" s="1"/>
  <c r="G83" i="39"/>
  <c r="G82" i="39" s="1"/>
  <c r="G81" i="39" s="1"/>
  <c r="G80" i="39" s="1"/>
  <c r="G79" i="39" s="1"/>
  <c r="G78" i="39" s="1"/>
  <c r="G70" i="39"/>
  <c r="G69" i="39" s="1"/>
  <c r="G67" i="39"/>
  <c r="G65" i="39"/>
  <c r="G57" i="39"/>
  <c r="G50" i="39"/>
  <c r="G49" i="39" s="1"/>
  <c r="G48" i="39" s="1"/>
  <c r="G47" i="39" s="1"/>
  <c r="G46" i="39" s="1"/>
  <c r="G44" i="39"/>
  <c r="G43" i="39" s="1"/>
  <c r="G42" i="39" s="1"/>
  <c r="G41" i="39" s="1"/>
  <c r="G39" i="39"/>
  <c r="G38" i="39" s="1"/>
  <c r="G37" i="39" s="1"/>
  <c r="G36" i="39" s="1"/>
  <c r="G33" i="39"/>
  <c r="G32" i="39" s="1"/>
  <c r="G31" i="39" s="1"/>
  <c r="G30" i="39" s="1"/>
  <c r="G27" i="39"/>
  <c r="G26" i="39" s="1"/>
  <c r="G25" i="39" s="1"/>
  <c r="G24" i="39" s="1"/>
  <c r="G23" i="39" s="1"/>
  <c r="G22" i="39" s="1"/>
  <c r="G20" i="39"/>
  <c r="G19" i="39" s="1"/>
  <c r="G18" i="39" s="1"/>
  <c r="G17" i="39" s="1"/>
  <c r="G13" i="39"/>
  <c r="G12" i="39" s="1"/>
  <c r="G11" i="39" s="1"/>
  <c r="G10" i="39" s="1"/>
  <c r="G9" i="39" s="1"/>
  <c r="G8" i="39" s="1"/>
  <c r="F208" i="39"/>
  <c r="F206" i="39"/>
  <c r="F204" i="39"/>
  <c r="F196" i="39"/>
  <c r="F189" i="39"/>
  <c r="F187" i="39"/>
  <c r="F179" i="39"/>
  <c r="F178" i="39" s="1"/>
  <c r="F177" i="39" s="1"/>
  <c r="F175" i="39"/>
  <c r="F174" i="39" s="1"/>
  <c r="F173" i="39" s="1"/>
  <c r="F172" i="39" s="1"/>
  <c r="F169" i="39"/>
  <c r="F168" i="39" s="1"/>
  <c r="F167" i="39" s="1"/>
  <c r="F166" i="39" s="1"/>
  <c r="F164" i="39"/>
  <c r="F163" i="39" s="1"/>
  <c r="F161" i="39"/>
  <c r="F160" i="39" s="1"/>
  <c r="F158" i="39"/>
  <c r="F157" i="39" s="1"/>
  <c r="F151" i="39"/>
  <c r="F150" i="39" s="1"/>
  <c r="F149" i="39" s="1"/>
  <c r="F143" i="39"/>
  <c r="F142" i="39" s="1"/>
  <c r="F141" i="39" s="1"/>
  <c r="F140" i="39" s="1"/>
  <c r="F139" i="39" s="1"/>
  <c r="F138" i="39" s="1"/>
  <c r="F136" i="39"/>
  <c r="F135" i="39" s="1"/>
  <c r="F134" i="39" s="1"/>
  <c r="F133" i="39" s="1"/>
  <c r="F132" i="39" s="1"/>
  <c r="F131" i="39" s="1"/>
  <c r="F129" i="39"/>
  <c r="F128" i="39" s="1"/>
  <c r="F126" i="39"/>
  <c r="F125" i="39" s="1"/>
  <c r="F123" i="39"/>
  <c r="F122" i="39" s="1"/>
  <c r="F115" i="39"/>
  <c r="F113" i="39"/>
  <c r="F110" i="39"/>
  <c r="F109" i="39" s="1"/>
  <c r="F103" i="39"/>
  <c r="F102" i="39" s="1"/>
  <c r="F101" i="39" s="1"/>
  <c r="F100" i="39" s="1"/>
  <c r="F98" i="39"/>
  <c r="F97" i="39" s="1"/>
  <c r="F96" i="39" s="1"/>
  <c r="F95" i="39" s="1"/>
  <c r="F91" i="39"/>
  <c r="F90" i="39" s="1"/>
  <c r="F89" i="39" s="1"/>
  <c r="F88" i="39" s="1"/>
  <c r="F87" i="39" s="1"/>
  <c r="F86" i="39" s="1"/>
  <c r="F83" i="39"/>
  <c r="F82" i="39" s="1"/>
  <c r="F81" i="39" s="1"/>
  <c r="F80" i="39" s="1"/>
  <c r="F79" i="39" s="1"/>
  <c r="F78" i="39" s="1"/>
  <c r="F70" i="39"/>
  <c r="F69" i="39" s="1"/>
  <c r="F67" i="39"/>
  <c r="F65" i="39"/>
  <c r="F63" i="39"/>
  <c r="F57" i="39"/>
  <c r="F50" i="39"/>
  <c r="F49" i="39" s="1"/>
  <c r="F48" i="39" s="1"/>
  <c r="F47" i="39" s="1"/>
  <c r="F46" i="39" s="1"/>
  <c r="F44" i="39"/>
  <c r="F43" i="39" s="1"/>
  <c r="F42" i="39" s="1"/>
  <c r="F41" i="39" s="1"/>
  <c r="F39" i="39"/>
  <c r="F38" i="39" s="1"/>
  <c r="F37" i="39" s="1"/>
  <c r="F36" i="39" s="1"/>
  <c r="F33" i="39"/>
  <c r="F32" i="39" s="1"/>
  <c r="F31" i="39" s="1"/>
  <c r="F30" i="39" s="1"/>
  <c r="F27" i="39"/>
  <c r="F26" i="39" s="1"/>
  <c r="F25" i="39" s="1"/>
  <c r="F24" i="39" s="1"/>
  <c r="F23" i="39" s="1"/>
  <c r="F22" i="39" s="1"/>
  <c r="F20" i="39"/>
  <c r="F19" i="39" s="1"/>
  <c r="F18" i="39" s="1"/>
  <c r="F17" i="39" s="1"/>
  <c r="F13" i="39"/>
  <c r="F12" i="39" s="1"/>
  <c r="F11" i="39" s="1"/>
  <c r="F10" i="39" s="1"/>
  <c r="F9" i="39" s="1"/>
  <c r="F8" i="39" s="1"/>
  <c r="E9" i="38"/>
  <c r="E12" i="38" s="1"/>
  <c r="D9" i="38"/>
  <c r="D12" i="38" s="1"/>
  <c r="C12" i="37"/>
  <c r="C10" i="37"/>
  <c r="C6" i="37"/>
  <c r="B12" i="37"/>
  <c r="B10" i="37"/>
  <c r="B6" i="37"/>
  <c r="B14" i="11"/>
  <c r="G122" i="33"/>
  <c r="G206" i="33"/>
  <c r="G205" i="33" s="1"/>
  <c r="G204" i="33" s="1"/>
  <c r="G203" i="33" s="1"/>
  <c r="G202" i="33" s="1"/>
  <c r="G201" i="33" s="1"/>
  <c r="G200" i="33" s="1"/>
  <c r="G171" i="39" l="1"/>
  <c r="F121" i="39"/>
  <c r="F120" i="39" s="1"/>
  <c r="F119" i="39" s="1"/>
  <c r="F118" i="39" s="1"/>
  <c r="F117" i="39" s="1"/>
  <c r="G94" i="39"/>
  <c r="G93" i="39" s="1"/>
  <c r="G186" i="39"/>
  <c r="G62" i="39"/>
  <c r="G61" i="39" s="1"/>
  <c r="G60" i="39" s="1"/>
  <c r="G59" i="39" s="1"/>
  <c r="G193" i="39"/>
  <c r="G192" i="39" s="1"/>
  <c r="G191" i="39" s="1"/>
  <c r="G35" i="39"/>
  <c r="F112" i="39"/>
  <c r="F108" i="39" s="1"/>
  <c r="F107" i="39" s="1"/>
  <c r="F106" i="39" s="1"/>
  <c r="F105" i="39" s="1"/>
  <c r="G16" i="39"/>
  <c r="G15" i="39" s="1"/>
  <c r="G112" i="39"/>
  <c r="G108" i="39" s="1"/>
  <c r="G107" i="39" s="1"/>
  <c r="G106" i="39" s="1"/>
  <c r="G105" i="39" s="1"/>
  <c r="G156" i="39"/>
  <c r="G155" i="39" s="1"/>
  <c r="G203" i="39"/>
  <c r="G202" i="39" s="1"/>
  <c r="G201" i="39" s="1"/>
  <c r="G200" i="39" s="1"/>
  <c r="G199" i="39" s="1"/>
  <c r="G198" i="39" s="1"/>
  <c r="G54" i="39"/>
  <c r="G53" i="39" s="1"/>
  <c r="G52" i="39" s="1"/>
  <c r="G121" i="39"/>
  <c r="G120" i="39" s="1"/>
  <c r="G119" i="39" s="1"/>
  <c r="G118" i="39" s="1"/>
  <c r="G117" i="39" s="1"/>
  <c r="G148" i="39"/>
  <c r="G147" i="39" s="1"/>
  <c r="G146" i="39" s="1"/>
  <c r="F94" i="39"/>
  <c r="F93" i="39" s="1"/>
  <c r="F171" i="39"/>
  <c r="F186" i="39"/>
  <c r="F193" i="39"/>
  <c r="F192" i="39" s="1"/>
  <c r="F191" i="39" s="1"/>
  <c r="F203" i="39"/>
  <c r="F202" i="39" s="1"/>
  <c r="F201" i="39" s="1"/>
  <c r="F200" i="39" s="1"/>
  <c r="F199" i="39" s="1"/>
  <c r="F198" i="39" s="1"/>
  <c r="F16" i="39"/>
  <c r="F15" i="39" s="1"/>
  <c r="F35" i="39"/>
  <c r="F54" i="39"/>
  <c r="F53" i="39" s="1"/>
  <c r="F52" i="39" s="1"/>
  <c r="F62" i="39"/>
  <c r="F61" i="39" s="1"/>
  <c r="F60" i="39" s="1"/>
  <c r="F59" i="39" s="1"/>
  <c r="F156" i="39"/>
  <c r="F155" i="39" s="1"/>
  <c r="F148" i="39"/>
  <c r="F147" i="39" s="1"/>
  <c r="F146" i="39" s="1"/>
  <c r="C15" i="37"/>
  <c r="B15" i="37"/>
  <c r="F185" i="39" l="1"/>
  <c r="F184" i="39" s="1"/>
  <c r="F183" i="39" s="1"/>
  <c r="F182" i="39" s="1"/>
  <c r="F181" i="39" s="1"/>
  <c r="G185" i="39"/>
  <c r="G184" i="39" s="1"/>
  <c r="G183" i="39" s="1"/>
  <c r="G182" i="39" s="1"/>
  <c r="G181" i="39" s="1"/>
  <c r="G154" i="39"/>
  <c r="G153" i="39" s="1"/>
  <c r="G145" i="39" s="1"/>
  <c r="F154" i="39"/>
  <c r="F153" i="39" s="1"/>
  <c r="F145" i="39" s="1"/>
  <c r="F29" i="39"/>
  <c r="F7" i="39" s="1"/>
  <c r="G29" i="39"/>
  <c r="G7" i="39" s="1"/>
  <c r="G85" i="39"/>
  <c r="F85" i="39"/>
  <c r="G210" i="39" l="1"/>
  <c r="F210" i="39"/>
  <c r="G27" i="33" l="1"/>
  <c r="G197" i="33"/>
  <c r="D8" i="36"/>
  <c r="D16" i="36" s="1"/>
  <c r="D18" i="36"/>
  <c r="D17" i="36" s="1"/>
  <c r="F150" i="29"/>
  <c r="F149" i="29" s="1"/>
  <c r="F148" i="29" s="1"/>
  <c r="F147" i="29" s="1"/>
  <c r="F146" i="29" s="1"/>
  <c r="F145" i="29" s="1"/>
  <c r="D140" i="31"/>
  <c r="D139" i="31" s="1"/>
  <c r="D138" i="31" s="1"/>
  <c r="D137" i="31" s="1"/>
  <c r="D136" i="31" s="1"/>
  <c r="D91" i="31" l="1"/>
  <c r="C18" i="36"/>
  <c r="C17" i="36" s="1"/>
  <c r="C8" i="36"/>
  <c r="C16" i="36" s="1"/>
  <c r="C17" i="34" l="1"/>
  <c r="C16" i="34" s="1"/>
  <c r="C7" i="34"/>
  <c r="C15" i="34" s="1"/>
  <c r="F88" i="29" l="1"/>
  <c r="F87" i="29" s="1"/>
  <c r="F86" i="29" s="1"/>
  <c r="F197" i="29"/>
  <c r="F196" i="29" s="1"/>
  <c r="F195" i="29" s="1"/>
  <c r="G321" i="33" l="1"/>
  <c r="G320" i="33" s="1"/>
  <c r="G318" i="33"/>
  <c r="G317" i="33" s="1"/>
  <c r="G299" i="33"/>
  <c r="G298" i="33" s="1"/>
  <c r="G294" i="33"/>
  <c r="G293" i="33" s="1"/>
  <c r="G288" i="33"/>
  <c r="G287" i="33" s="1"/>
  <c r="G286" i="33" s="1"/>
  <c r="G279" i="33"/>
  <c r="G278" i="33" s="1"/>
  <c r="G277" i="33" s="1"/>
  <c r="G275" i="33"/>
  <c r="G274" i="33" s="1"/>
  <c r="G270" i="33"/>
  <c r="G269" i="33" s="1"/>
  <c r="G261" i="33"/>
  <c r="G260" i="33" s="1"/>
  <c r="G259" i="33" s="1"/>
  <c r="G258" i="33" s="1"/>
  <c r="G256" i="33"/>
  <c r="G255" i="33" s="1"/>
  <c r="G254" i="33" s="1"/>
  <c r="G253" i="33" s="1"/>
  <c r="G249" i="33"/>
  <c r="G248" i="33" s="1"/>
  <c r="G247" i="33" s="1"/>
  <c r="G246" i="33" s="1"/>
  <c r="G245" i="33" s="1"/>
  <c r="G243" i="33"/>
  <c r="G242" i="33" s="1"/>
  <c r="G241" i="33" s="1"/>
  <c r="G239" i="33"/>
  <c r="G238" i="33" s="1"/>
  <c r="G237" i="33" s="1"/>
  <c r="G235" i="33"/>
  <c r="G234" i="33" s="1"/>
  <c r="G233" i="33" s="1"/>
  <c r="G227" i="33"/>
  <c r="G226" i="33" s="1"/>
  <c r="G225" i="33" s="1"/>
  <c r="G224" i="33" s="1"/>
  <c r="G214" i="33"/>
  <c r="G213" i="33" s="1"/>
  <c r="G212" i="33" s="1"/>
  <c r="G211" i="33" s="1"/>
  <c r="G210" i="33" s="1"/>
  <c r="G209" i="33" s="1"/>
  <c r="G208" i="33" s="1"/>
  <c r="G196" i="33"/>
  <c r="G195" i="33" s="1"/>
  <c r="G192" i="33"/>
  <c r="G191" i="33" s="1"/>
  <c r="G190" i="33" s="1"/>
  <c r="G188" i="33"/>
  <c r="G187" i="33" s="1"/>
  <c r="G184" i="33"/>
  <c r="G183" i="33" s="1"/>
  <c r="G175" i="33"/>
  <c r="G174" i="33" s="1"/>
  <c r="G173" i="33" s="1"/>
  <c r="G171" i="33"/>
  <c r="G170" i="33" s="1"/>
  <c r="G163" i="33"/>
  <c r="G162" i="33" s="1"/>
  <c r="G161" i="33" s="1"/>
  <c r="G160" i="33" s="1"/>
  <c r="G159" i="33" s="1"/>
  <c r="G157" i="33"/>
  <c r="G156" i="33" s="1"/>
  <c r="G155" i="33" s="1"/>
  <c r="G154" i="33" s="1"/>
  <c r="G153" i="33" s="1"/>
  <c r="G148" i="33"/>
  <c r="G147" i="33" s="1"/>
  <c r="G146" i="33" s="1"/>
  <c r="G145" i="33" s="1"/>
  <c r="G144" i="33" s="1"/>
  <c r="G143" i="33" s="1"/>
  <c r="G135" i="33"/>
  <c r="G128" i="33"/>
  <c r="G127" i="33" s="1"/>
  <c r="G126" i="33" s="1"/>
  <c r="G120" i="33"/>
  <c r="G119" i="33" s="1"/>
  <c r="G118" i="33" s="1"/>
  <c r="G113" i="33"/>
  <c r="G111" i="33"/>
  <c r="G110" i="33" s="1"/>
  <c r="G106" i="33"/>
  <c r="G105" i="33" s="1"/>
  <c r="G99" i="33"/>
  <c r="G98" i="33" s="1"/>
  <c r="G97" i="33" s="1"/>
  <c r="G96" i="33" s="1"/>
  <c r="G93" i="33"/>
  <c r="G92" i="33" s="1"/>
  <c r="G90" i="33"/>
  <c r="G89" i="33" s="1"/>
  <c r="G84" i="33"/>
  <c r="G83" i="33" s="1"/>
  <c r="G82" i="33" s="1"/>
  <c r="G81" i="33" s="1"/>
  <c r="G80" i="33" s="1"/>
  <c r="G79" i="33" s="1"/>
  <c r="G77" i="33"/>
  <c r="G76" i="33" s="1"/>
  <c r="G75" i="33" s="1"/>
  <c r="G74" i="33" s="1"/>
  <c r="G73" i="33" s="1"/>
  <c r="G71" i="33"/>
  <c r="G70" i="33" s="1"/>
  <c r="G69" i="33" s="1"/>
  <c r="G68" i="33" s="1"/>
  <c r="G67" i="33" s="1"/>
  <c r="G64" i="33"/>
  <c r="G63" i="33" s="1"/>
  <c r="G62" i="33" s="1"/>
  <c r="G61" i="33" s="1"/>
  <c r="G60" i="33" s="1"/>
  <c r="G57" i="33"/>
  <c r="G56" i="33" s="1"/>
  <c r="G55" i="33" s="1"/>
  <c r="G54" i="33" s="1"/>
  <c r="G53" i="33" s="1"/>
  <c r="G52" i="33" s="1"/>
  <c r="G35" i="33"/>
  <c r="G34" i="33" s="1"/>
  <c r="G33" i="33" s="1"/>
  <c r="G32" i="33" s="1"/>
  <c r="G30" i="33"/>
  <c r="G29" i="33" s="1"/>
  <c r="G26" i="33"/>
  <c r="G22" i="33"/>
  <c r="G21" i="33" s="1"/>
  <c r="G13" i="33"/>
  <c r="G12" i="33" s="1"/>
  <c r="G11" i="33" s="1"/>
  <c r="G10" i="33" s="1"/>
  <c r="G9" i="33" s="1"/>
  <c r="G8" i="33" s="1"/>
  <c r="G7" i="33" s="1"/>
  <c r="D31" i="32"/>
  <c r="D29" i="32"/>
  <c r="D25" i="32"/>
  <c r="D16" i="32"/>
  <c r="D14" i="32"/>
  <c r="D198" i="31"/>
  <c r="D193" i="31"/>
  <c r="D192" i="31" s="1"/>
  <c r="D191" i="31" s="1"/>
  <c r="D190" i="31" s="1"/>
  <c r="D188" i="31"/>
  <c r="D187" i="31" s="1"/>
  <c r="D186" i="31" s="1"/>
  <c r="D184" i="31"/>
  <c r="D183" i="31" s="1"/>
  <c r="D182" i="31" s="1"/>
  <c r="D179" i="31"/>
  <c r="D178" i="31" s="1"/>
  <c r="D175" i="31"/>
  <c r="D174" i="31" s="1"/>
  <c r="D170" i="31"/>
  <c r="D169" i="31" s="1"/>
  <c r="D167" i="31"/>
  <c r="D166" i="31" s="1"/>
  <c r="D164" i="31"/>
  <c r="D163" i="31" s="1"/>
  <c r="D161" i="31"/>
  <c r="D159" i="31"/>
  <c r="D157" i="31"/>
  <c r="D151" i="31"/>
  <c r="D150" i="31" s="1"/>
  <c r="D149" i="31" s="1"/>
  <c r="D147" i="31"/>
  <c r="D145" i="31"/>
  <c r="D134" i="31"/>
  <c r="D133" i="31" s="1"/>
  <c r="D132" i="31" s="1"/>
  <c r="D131" i="31" s="1"/>
  <c r="D130" i="31" s="1"/>
  <c r="D128" i="31"/>
  <c r="D127" i="31" s="1"/>
  <c r="D126" i="31" s="1"/>
  <c r="D125" i="31" s="1"/>
  <c r="D124" i="31" s="1"/>
  <c r="D122" i="31"/>
  <c r="D121" i="31" s="1"/>
  <c r="D120" i="31" s="1"/>
  <c r="D119" i="31" s="1"/>
  <c r="D117" i="31"/>
  <c r="D116" i="31" s="1"/>
  <c r="D114" i="31"/>
  <c r="D113" i="31" s="1"/>
  <c r="D108" i="31"/>
  <c r="D103" i="31"/>
  <c r="D98" i="31"/>
  <c r="D97" i="31" s="1"/>
  <c r="D96" i="31" s="1"/>
  <c r="D94" i="31"/>
  <c r="D93" i="31" s="1"/>
  <c r="D90" i="31"/>
  <c r="D85" i="31"/>
  <c r="D84" i="31" s="1"/>
  <c r="D83" i="31" s="1"/>
  <c r="D82" i="31" s="1"/>
  <c r="D80" i="31"/>
  <c r="D79" i="31" s="1"/>
  <c r="D78" i="31" s="1"/>
  <c r="D77" i="31" s="1"/>
  <c r="D75" i="31"/>
  <c r="D74" i="31" s="1"/>
  <c r="D72" i="31"/>
  <c r="D71" i="31" s="1"/>
  <c r="D67" i="31"/>
  <c r="D66" i="31" s="1"/>
  <c r="D64" i="31"/>
  <c r="D63" i="31" s="1"/>
  <c r="D61" i="31"/>
  <c r="D60" i="31" s="1"/>
  <c r="D55" i="31"/>
  <c r="D53" i="31"/>
  <c r="D51" i="31"/>
  <c r="D42" i="31"/>
  <c r="D40" i="31"/>
  <c r="D35" i="31"/>
  <c r="D34" i="31" s="1"/>
  <c r="D29" i="31"/>
  <c r="D28" i="31" s="1"/>
  <c r="D26" i="31"/>
  <c r="D24" i="31"/>
  <c r="D18" i="31"/>
  <c r="D17" i="31" s="1"/>
  <c r="D15" i="31"/>
  <c r="D14" i="31" s="1"/>
  <c r="D12" i="31"/>
  <c r="D10" i="31"/>
  <c r="F236" i="29"/>
  <c r="F234" i="29"/>
  <c r="F226" i="29"/>
  <c r="F224" i="29"/>
  <c r="F216" i="29"/>
  <c r="F215" i="29" s="1"/>
  <c r="F210" i="29"/>
  <c r="F209" i="29" s="1"/>
  <c r="F207" i="29"/>
  <c r="F205" i="29"/>
  <c r="F193" i="29"/>
  <c r="F192" i="29" s="1"/>
  <c r="F191" i="29" s="1"/>
  <c r="F190" i="29" s="1"/>
  <c r="F187" i="29"/>
  <c r="F186" i="29" s="1"/>
  <c r="F185" i="29" s="1"/>
  <c r="F184" i="29" s="1"/>
  <c r="F182" i="29"/>
  <c r="F181" i="29" s="1"/>
  <c r="F179" i="29"/>
  <c r="F178" i="29" s="1"/>
  <c r="F176" i="29"/>
  <c r="F175" i="29" s="1"/>
  <c r="F169" i="29"/>
  <c r="F168" i="29" s="1"/>
  <c r="F167" i="29" s="1"/>
  <c r="F157" i="29"/>
  <c r="F156" i="29" s="1"/>
  <c r="F155" i="29" s="1"/>
  <c r="F154" i="29" s="1"/>
  <c r="F153" i="29" s="1"/>
  <c r="F152" i="29" s="1"/>
  <c r="F143" i="29"/>
  <c r="F142" i="29" s="1"/>
  <c r="F140" i="29"/>
  <c r="F139" i="29" s="1"/>
  <c r="F137" i="29"/>
  <c r="F135" i="29"/>
  <c r="F127" i="29"/>
  <c r="F126" i="29" s="1"/>
  <c r="F124" i="29"/>
  <c r="F123" i="29" s="1"/>
  <c r="F117" i="29"/>
  <c r="F116" i="29" s="1"/>
  <c r="F115" i="29" s="1"/>
  <c r="F114" i="29" s="1"/>
  <c r="F112" i="29"/>
  <c r="F111" i="29" s="1"/>
  <c r="F110" i="29" s="1"/>
  <c r="F109" i="29" s="1"/>
  <c r="F105" i="29"/>
  <c r="F104" i="29" s="1"/>
  <c r="F103" i="29" s="1"/>
  <c r="F102" i="29" s="1"/>
  <c r="F101" i="29" s="1"/>
  <c r="F100" i="29" s="1"/>
  <c r="F95" i="29"/>
  <c r="F82" i="29"/>
  <c r="F81" i="29" s="1"/>
  <c r="F79" i="29"/>
  <c r="F77" i="29"/>
  <c r="F75" i="29"/>
  <c r="F69" i="29"/>
  <c r="F68" i="29" s="1"/>
  <c r="F67" i="29" s="1"/>
  <c r="F65" i="29"/>
  <c r="F63" i="29"/>
  <c r="F58" i="29"/>
  <c r="F57" i="29" s="1"/>
  <c r="F56" i="29" s="1"/>
  <c r="F55" i="29" s="1"/>
  <c r="F54" i="29" s="1"/>
  <c r="F52" i="29"/>
  <c r="F51" i="29" s="1"/>
  <c r="F50" i="29" s="1"/>
  <c r="F49" i="29" s="1"/>
  <c r="F47" i="29"/>
  <c r="F46" i="29" s="1"/>
  <c r="F45" i="29" s="1"/>
  <c r="F44" i="29" s="1"/>
  <c r="F41" i="29"/>
  <c r="F40" i="29" s="1"/>
  <c r="F39" i="29" s="1"/>
  <c r="F38" i="29" s="1"/>
  <c r="F35" i="29"/>
  <c r="F34" i="29" s="1"/>
  <c r="F33" i="29" s="1"/>
  <c r="F32" i="29" s="1"/>
  <c r="F31" i="29" s="1"/>
  <c r="F30" i="29" s="1"/>
  <c r="F24" i="29"/>
  <c r="F23" i="29" s="1"/>
  <c r="F22" i="29" s="1"/>
  <c r="F21" i="29" s="1"/>
  <c r="F19" i="29"/>
  <c r="F18" i="29" s="1"/>
  <c r="F17" i="29" s="1"/>
  <c r="F16" i="29" s="1"/>
  <c r="F12" i="29"/>
  <c r="F11" i="29" s="1"/>
  <c r="F10" i="29" s="1"/>
  <c r="F9" i="29" s="1"/>
  <c r="F8" i="29" s="1"/>
  <c r="F7" i="29" s="1"/>
  <c r="G252" i="33" l="1"/>
  <c r="G251" i="33" s="1"/>
  <c r="D102" i="31"/>
  <c r="D101" i="31" s="1"/>
  <c r="D100" i="31" s="1"/>
  <c r="D107" i="31"/>
  <c r="D106" i="31" s="1"/>
  <c r="D105" i="31" s="1"/>
  <c r="D181" i="31"/>
  <c r="G134" i="33"/>
  <c r="G133" i="33" s="1"/>
  <c r="G132" i="33" s="1"/>
  <c r="G131" i="33" s="1"/>
  <c r="G130" i="33" s="1"/>
  <c r="D89" i="31"/>
  <c r="D197" i="31"/>
  <c r="D196" i="31" s="1"/>
  <c r="D195" i="31" s="1"/>
  <c r="D23" i="31"/>
  <c r="D22" i="31" s="1"/>
  <c r="F94" i="29"/>
  <c r="F93" i="29" s="1"/>
  <c r="F92" i="29" s="1"/>
  <c r="F91" i="29" s="1"/>
  <c r="F90" i="29" s="1"/>
  <c r="G20" i="33"/>
  <c r="G19" i="33" s="1"/>
  <c r="G232" i="33"/>
  <c r="G231" i="33" s="1"/>
  <c r="G66" i="33"/>
  <c r="G169" i="33"/>
  <c r="G168" i="33" s="1"/>
  <c r="G182" i="33"/>
  <c r="G181" i="33" s="1"/>
  <c r="G180" i="33" s="1"/>
  <c r="G179" i="33" s="1"/>
  <c r="G178" i="33" s="1"/>
  <c r="G177" i="33" s="1"/>
  <c r="G292" i="33"/>
  <c r="G223" i="33"/>
  <c r="G222" i="33" s="1"/>
  <c r="G221" i="33" s="1"/>
  <c r="G268" i="33"/>
  <c r="G267" i="33" s="1"/>
  <c r="G152" i="33"/>
  <c r="G151" i="33" s="1"/>
  <c r="G104" i="33"/>
  <c r="G103" i="33" s="1"/>
  <c r="G88" i="33"/>
  <c r="G87" i="33" s="1"/>
  <c r="G86" i="33" s="1"/>
  <c r="D33" i="32"/>
  <c r="D59" i="31"/>
  <c r="D58" i="31" s="1"/>
  <c r="D39" i="31"/>
  <c r="D9" i="31"/>
  <c r="D50" i="31"/>
  <c r="D49" i="31" s="1"/>
  <c r="D48" i="31" s="1"/>
  <c r="D47" i="31" s="1"/>
  <c r="D144" i="31"/>
  <c r="D143" i="31" s="1"/>
  <c r="D142" i="31" s="1"/>
  <c r="D156" i="31"/>
  <c r="D177" i="31"/>
  <c r="F174" i="29"/>
  <c r="F173" i="29" s="1"/>
  <c r="F204" i="29"/>
  <c r="F122" i="29"/>
  <c r="F121" i="29" s="1"/>
  <c r="F120" i="29" s="1"/>
  <c r="F119" i="29" s="1"/>
  <c r="F223" i="29"/>
  <c r="F62" i="29"/>
  <c r="F61" i="29" s="1"/>
  <c r="F60" i="29" s="1"/>
  <c r="F134" i="29"/>
  <c r="F133" i="29" s="1"/>
  <c r="F132" i="29" s="1"/>
  <c r="F131" i="29" s="1"/>
  <c r="F130" i="29" s="1"/>
  <c r="F129" i="29" s="1"/>
  <c r="F43" i="29"/>
  <c r="F74" i="29"/>
  <c r="F73" i="29" s="1"/>
  <c r="F72" i="29" s="1"/>
  <c r="F71" i="29" s="1"/>
  <c r="F166" i="29"/>
  <c r="F165" i="29" s="1"/>
  <c r="F164" i="29" s="1"/>
  <c r="G313" i="33"/>
  <c r="G312" i="33" s="1"/>
  <c r="G311" i="33" s="1"/>
  <c r="G310" i="33" s="1"/>
  <c r="G309" i="33" s="1"/>
  <c r="G308" i="33" s="1"/>
  <c r="G307" i="33" s="1"/>
  <c r="G306" i="33" s="1"/>
  <c r="D70" i="31"/>
  <c r="D69" i="31" s="1"/>
  <c r="D112" i="31"/>
  <c r="D111" i="31" s="1"/>
  <c r="D110" i="31" s="1"/>
  <c r="F108" i="29"/>
  <c r="F107" i="29" s="1"/>
  <c r="F233" i="29"/>
  <c r="F232" i="29" s="1"/>
  <c r="F231" i="29" s="1"/>
  <c r="F230" i="29" s="1"/>
  <c r="F229" i="29" s="1"/>
  <c r="F228" i="29" s="1"/>
  <c r="G291" i="33" l="1"/>
  <c r="G290" i="33" s="1"/>
  <c r="G230" i="33"/>
  <c r="G229" i="33" s="1"/>
  <c r="G220" i="33" s="1"/>
  <c r="D38" i="31"/>
  <c r="D37" i="31" s="1"/>
  <c r="F219" i="29"/>
  <c r="F218" i="29" s="1"/>
  <c r="F203" i="29"/>
  <c r="F202" i="29" s="1"/>
  <c r="F172" i="29"/>
  <c r="F171" i="29" s="1"/>
  <c r="F37" i="29"/>
  <c r="D155" i="31"/>
  <c r="G266" i="33"/>
  <c r="G167" i="33"/>
  <c r="G166" i="33" s="1"/>
  <c r="G165" i="33" s="1"/>
  <c r="G142" i="33" s="1"/>
  <c r="G102" i="33"/>
  <c r="G101" i="33" s="1"/>
  <c r="G59" i="33" s="1"/>
  <c r="G18" i="33"/>
  <c r="G17" i="33" s="1"/>
  <c r="G16" i="33" s="1"/>
  <c r="D21" i="31"/>
  <c r="D8" i="31"/>
  <c r="D7" i="31" s="1"/>
  <c r="D6" i="31" s="1"/>
  <c r="D57" i="31"/>
  <c r="D88" i="31"/>
  <c r="D87" i="31" s="1"/>
  <c r="F15" i="29"/>
  <c r="F14" i="29" s="1"/>
  <c r="F99" i="29"/>
  <c r="G265" i="33" l="1"/>
  <c r="G264" i="33" s="1"/>
  <c r="G263" i="33" s="1"/>
  <c r="G6" i="33"/>
  <c r="F6" i="29"/>
  <c r="D20" i="31"/>
  <c r="F201" i="29"/>
  <c r="F200" i="29" s="1"/>
  <c r="F199" i="29" s="1"/>
  <c r="G325" i="33"/>
  <c r="D154" i="31"/>
  <c r="D153" i="31" s="1"/>
  <c r="F189" i="29"/>
  <c r="F163" i="29" s="1"/>
  <c r="D208" i="31" l="1"/>
  <c r="F240" i="29"/>
  <c r="B16" i="11"/>
  <c r="B19" i="11" s="1"/>
  <c r="D8" i="19" l="1"/>
  <c r="D11" i="19" s="1"/>
  <c r="C9" i="17" l="1"/>
</calcChain>
</file>

<file path=xl/sharedStrings.xml><?xml version="1.0" encoding="utf-8"?>
<sst xmlns="http://schemas.openxmlformats.org/spreadsheetml/2006/main" count="3462" uniqueCount="511">
  <si>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</si>
  <si>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</si>
  <si>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</si>
  <si>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</si>
  <si>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</si>
  <si>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</si>
  <si>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</si>
  <si>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</si>
  <si>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</si>
  <si>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</si>
  <si>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</si>
  <si>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</si>
  <si>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</si>
  <si>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</si>
  <si>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</si>
  <si>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</si>
  <si>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</si>
  <si>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</si>
  <si>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</si>
  <si>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</si>
  <si>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</si>
  <si>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</si>
  <si>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</si>
  <si>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</si>
  <si>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</si>
  <si>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</si>
  <si>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</si>
  <si>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</si>
  <si>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</si>
  <si>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</si>
  <si>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</si>
  <si>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</si>
  <si>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</si>
  <si>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</si>
  <si>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</si>
  <si>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</si>
  <si>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</si>
  <si>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</si>
  <si>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</si>
  <si>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</si>
  <si>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</si>
  <si>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</si>
  <si>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</si>
  <si>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</si>
  <si>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</si>
  <si>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 xml:space="preserve">Всего </t>
  </si>
  <si>
    <t>Код бюджетной классификации российской федерации</t>
  </si>
  <si>
    <t>Главного администратора доходов</t>
  </si>
  <si>
    <t xml:space="preserve">Доходов бюджета сельского поселения </t>
  </si>
  <si>
    <t>Наименование главного администратора доходов бюджета сельского поселения Светлый</t>
  </si>
  <si>
    <t>администрация сельского поселения Светлый</t>
  </si>
  <si>
    <t>1 08 04020 01 0000 110</t>
  </si>
  <si>
    <t>1 11 01050 10 0000 120</t>
  </si>
  <si>
    <t>1 11 05025 10 0000 120</t>
  </si>
  <si>
    <t>1 11 05035 10 0000 120</t>
  </si>
  <si>
    <t>1 11 07015 10 0000 120</t>
  </si>
  <si>
    <t>1 11 08050 10 0000 120</t>
  </si>
  <si>
    <t>1 11 09045 10 0000 120</t>
  </si>
  <si>
    <t>1 13 01995 10 0000 130</t>
  </si>
  <si>
    <t>1 13 02995 10 0000 130</t>
  </si>
  <si>
    <t>1 14 01050 10 0000 410</t>
  </si>
  <si>
    <t>1 14 02052 10 0000 410</t>
  </si>
  <si>
    <t>1 14 02052 10 0000 440</t>
  </si>
  <si>
    <t>1 14 02053 10 0000 410</t>
  </si>
  <si>
    <t>1 14 02053 10 0000 440</t>
  </si>
  <si>
    <t>1 14 04050 10 0000 420</t>
  </si>
  <si>
    <t>1 14 06025 10 0000 430</t>
  </si>
  <si>
    <t>1 16 23050 10 0000 140</t>
  </si>
  <si>
    <t>1 17 01050 10 0000 180</t>
  </si>
  <si>
    <t>1 17 05050 10 0000 180</t>
  </si>
  <si>
    <t>1 18 05000 10 0000 180</t>
  </si>
  <si>
    <t>2 02 00000 00 0000 000</t>
  </si>
  <si>
    <t>Безвозмездные поступления от других бюджетов бюджетной системы Российской Федерации</t>
  </si>
  <si>
    <t>2 07 05030 10 0000 180</t>
  </si>
  <si>
    <t>*Администрирование поступлений по группе доходов «2 02 00000 00 – безвозмездные поступления от других бюджетов бюджетной системы Российской Федерации» осуществляется администратором указанном в группировочном коде Бюджетного Кодекса Российской Федерации.</t>
  </si>
  <si>
    <t>**В части доходов, зачисляемых в бюджет сельского поселения  Светлый.</t>
  </si>
  <si>
    <t>Дума Березовского района</t>
  </si>
  <si>
    <t>116 32000 10 0000 140</t>
  </si>
  <si>
    <t>1 16 90050 10 0000 140</t>
  </si>
  <si>
    <t>*В части доходов, зачисляемых в бюджет поселения.</t>
  </si>
  <si>
    <t>Управление Федеральной налоговой службы по Ханты-Мансийскому автономному округу -Югре</t>
  </si>
  <si>
    <t>1 01 02000 01 0000 110</t>
  </si>
  <si>
    <t>Налог на доходы физических лиц *</t>
  </si>
  <si>
    <t>1 06 01000 00 0000 110</t>
  </si>
  <si>
    <t>Налог на имущество физических лиц *</t>
  </si>
  <si>
    <t>1 06 06000 00 0000 110</t>
  </si>
  <si>
    <t>Земельный налог *</t>
  </si>
  <si>
    <t>1 05 03000 10 0000 110</t>
  </si>
  <si>
    <t>Единый сельскохозяйственный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</si>
  <si>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</si>
  <si>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</si>
  <si>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t>* В части доходов, зачисляемых в бюджет поселения.</t>
  </si>
  <si>
    <t>Код  главы</t>
  </si>
  <si>
    <t>Код группы, подгруппы, статьи и вида источников</t>
  </si>
  <si>
    <t xml:space="preserve">Наименование </t>
  </si>
  <si>
    <t>01 05 02 01 10 0000 510</t>
  </si>
  <si>
    <t>01 05 02 01 10 0000 610</t>
  </si>
  <si>
    <t>Перечень главных администраторов источников финансирования дефицита бюджета сельского поселения Светлый</t>
  </si>
  <si>
    <t>№ п/п</t>
  </si>
  <si>
    <t>НАИМЕНОВАНИЕ    ПОЛНОМОЧИЯ</t>
  </si>
  <si>
    <t>Всего</t>
  </si>
  <si>
    <t>№п/п</t>
  </si>
  <si>
    <t>Вид долгового обязательства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</si>
  <si>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</si>
  <si>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</si>
  <si>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</si>
  <si>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</si>
  <si>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</si>
  <si>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</si>
  <si>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</si>
  <si>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</si>
  <si>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Перечень главных администраторов доходов бюджета сельского поселения Светлый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</si>
  <si>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</si>
  <si>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</si>
  <si>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тыс.рублей</t>
  </si>
  <si>
    <t>тыс. рублей</t>
  </si>
  <si>
    <t>сумма</t>
  </si>
  <si>
    <t>Бюджетные кредиты, полученные от других бюджетов бюджетной системы Российской Федерации в валюте Российской Федерации бюджетной системы Российской Федерации</t>
  </si>
  <si>
    <t>Остаток на начало года</t>
  </si>
  <si>
    <t>1.1</t>
  </si>
  <si>
    <t>1.2</t>
  </si>
  <si>
    <t>1.3</t>
  </si>
  <si>
    <t>Общая сумма долга</t>
  </si>
  <si>
    <t xml:space="preserve">Привлечение </t>
  </si>
  <si>
    <t>Погашение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</si>
  <si>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</si>
  <si>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</si>
  <si>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</si>
  <si>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</si>
  <si>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</si>
  <si>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</si>
  <si>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Управление Резервным фондом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</si>
  <si>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</si>
  <si>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</si>
  <si>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</si>
  <si>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</si>
  <si>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</si>
  <si>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</si>
  <si>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</si>
  <si>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</si>
  <si>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</si>
  <si>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</si>
  <si>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</si>
  <si>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</si>
  <si>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</si>
  <si>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</si>
  <si>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</si>
  <si>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</si>
  <si>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</si>
  <si>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</si>
  <si>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</si>
  <si>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</si>
  <si>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</si>
  <si>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</si>
  <si>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"Содействие проведению капитального ремонта многоквартирных домов"</t>
  </si>
  <si>
    <t>Подпрограмма "Повышение энергоэффективности в отраслях экономики"</t>
  </si>
  <si>
    <t>Подпрограмма "Профилактика правонарушений"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</si>
  <si>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</si>
  <si>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Подпрограмма "Укрепление пожарной безопасности"</t>
  </si>
  <si>
    <t>Межбюджетные трансферты</t>
  </si>
  <si>
    <t>Непрограммные расходы</t>
  </si>
  <si>
    <t>Государственная программа "Содействие занятости населения в Ханты-Мансийском автономном округе - Югре на 2014-2020 годы"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</si>
  <si>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</si>
  <si>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</si>
  <si>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</si>
  <si>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</si>
  <si>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</si>
  <si>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</si>
  <si>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</si>
  <si>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</si>
  <si>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</si>
  <si>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</si>
  <si>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</si>
  <si>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</si>
  <si>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</si>
  <si>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</si>
  <si>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</si>
  <si>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</si>
  <si>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</si>
  <si>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</si>
  <si>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 бюджетов сельских поселений</t>
  </si>
  <si>
    <t>Доходы от продажи квартир, находящихся в собственности сельских поселений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</si>
  <si>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</si>
  <si>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</si>
  <si>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</si>
  <si>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</si>
  <si>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</si>
  <si>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</si>
  <si>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</si>
  <si>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Поступления в бюджеты сельских поселений (перечисления из бюджетов поселений) по урегулированию расчетов между бюджетами бюджетной системы Российской Федерации по распределенным доходам</t>
  </si>
  <si>
    <t>Прочие безвозмездные поступления в бюджеты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</si>
  <si>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</si>
  <si>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</si>
  <si>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Увеличение прочих остатков денежных средств бюджетов сельских поселений 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</si>
  <si>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</si>
  <si>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</si>
  <si>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Глава муниципального образования</t>
  </si>
  <si>
    <t>Подпрограмма "Профилактика незаконного оборота и потребления наркотических средств и психотропных средств"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</si>
  <si>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</si>
  <si>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Мероприятия по противодействию злоупотреблению наркотиками и их незаконному обороту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</si>
  <si>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</si>
  <si>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</si>
  <si>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Основное мероприятие "Работы по очистке водоохранных зон от металлолома, строительного мусора"</t>
  </si>
  <si>
    <t>Реализация мероприятий (в случае если не предусмотрено по обособленным направлениям расходов)</t>
  </si>
  <si>
    <t>Непрограммное направление деятельности "Исполнение отдельных расходных обязательств Березовского района"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</si>
  <si>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</si>
  <si>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</si>
  <si>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(фед.бюджет)</t>
  </si>
  <si>
    <t>Основное мероприятие "Огранизация пропаганды и обучение населения в области гражданской обороны и чрезвычайных ситуаций"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</si>
  <si>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</si>
  <si>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</si>
  <si>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Подпрограмма "Профилактика экстремизма"</t>
  </si>
  <si>
    <t>Основное мероприятие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</si>
  <si>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Основное мероприятие "Подготовка систем коммунальной инфраструктуры к осенне-зимнему периоду"</t>
  </si>
  <si>
    <t>Подпрограмма "Обеспечение реализации муниципальной программы"</t>
  </si>
  <si>
    <t>Основное мероприятие "Мероприятия по благоустройству территории  сельского поселения Светлый"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</si>
  <si>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</si>
  <si>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</si>
  <si>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</si>
  <si>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>Основное мероприятие "Сохранение и развитие народного творчества и традиционной культуры"</t>
  </si>
  <si>
    <t>Основное мероприятие "Обеспечение организации и проведения физкультурных и массовых спортивных мероприятий"</t>
  </si>
  <si>
    <t xml:space="preserve">Основное  мероприятие «Управление  и содержание общего имущества многоквартирных домов» </t>
  </si>
  <si>
    <t>Субсидии неккомерческой организации Югорский фонд капитального ремонта многоквартирных домов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</si>
  <si>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</si>
  <si>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</si>
  <si>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Подпрограмма "Дети Югры"</t>
  </si>
  <si>
    <t>Основное мероприятие "Организация отдыха, оздоровления и занятости детей"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</si>
  <si>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</si>
  <si>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</si>
  <si>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</si>
  <si>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Основное мероприятие "Проведение комплекса мероприятий по дооборудованию, адаптации объектов социальной сферы для инвалидов"</t>
  </si>
  <si>
    <t>Основное мероприятие Организация пропаганды и обучение населения в области пожарной безопасности</t>
  </si>
  <si>
    <t>Основное мероприятие "Повышение энергетической эффективности при производстве и передаче энергетических ресурсов"</t>
  </si>
  <si>
    <t>Реализация мероприятий в области энергосбережения и повышения энергетической эффективности</t>
  </si>
  <si>
    <t>Основное мероприятие "Разработка, утверждение, актуализация схем систем коммунальной инфраструктуры"</t>
  </si>
  <si>
    <t>Основное мероприятие "Повышение профессионального уровня органов местного самоуправления"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</si>
  <si>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трудоустойству граждан"</t>
  </si>
  <si>
    <t>Основное мероприятие "Приобретение имущества в муниципальную собственность"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</si>
  <si>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</si>
  <si>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</si>
  <si>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</si>
  <si>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</si>
  <si>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</si>
  <si>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</si>
  <si>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округе-Югре на 2014-2020 годы"</t>
  </si>
  <si>
    <t xml:space="preserve"> на капитальный ремонт (с заменой) газопроводов, систем теплоснабжения, водоснабжения и водоотведения для подготовки к осенне-зимнему периоду в рамках Подпрограммы "Создание условий для обеспечения качественными коммунальными услугами"</t>
  </si>
  <si>
    <t xml:space="preserve">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</t>
  </si>
  <si>
    <t>ИТОГО</t>
  </si>
  <si>
    <t>Подпрограмма "Обеспечение исполнения полномочий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</si>
  <si>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</si>
  <si>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Подпрограмма "Обеспечение исполнения полномочий администрации сельского поселения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</si>
  <si>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</si>
  <si>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Светлом"</t>
  </si>
  <si>
    <t>Непрограммное направление деятельности "Исполнение отдельных расходных обязательств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</si>
  <si>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в сельском поселении Светлый"</t>
  </si>
  <si>
    <t>Основное мероприятие "Обеспечение условий для выполнения функций, возложенных на администрацию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</si>
  <si>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</si>
  <si>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</si>
  <si>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</si>
  <si>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</si>
  <si>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</si>
  <si>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</si>
  <si>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(тыс.руб)</t>
  </si>
  <si>
    <t>Субвенции</t>
  </si>
  <si>
    <t xml:space="preserve">на выравнивание уровня бюджетной обеспеченности </t>
  </si>
  <si>
    <t>на осуществление первичного воинского учета на территориях, где отсутствуют военные комиссариаты (федеральный бюджет)</t>
  </si>
  <si>
    <t xml:space="preserve">Дотации 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</si>
  <si>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</si>
  <si>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2</t>
  </si>
  <si>
    <t>Предельный объем обязательств по муниципальным гарантиям поселения</t>
  </si>
  <si>
    <t>10108D9300</t>
  </si>
  <si>
    <t>Закупка товаров, работ и услуг для обеспечения государственных (муниципальных) нужд</t>
  </si>
  <si>
    <t>Осуществление переданных органам государственной власти субъектов РФ в соответствии с п 1 статьи 4 ФЗ "Об актах гражданского состояния"полномочий РФ на государственную регистацию актов гражданского состояния (федбюджет)</t>
  </si>
  <si>
    <t>0200000000</t>
  </si>
  <si>
    <t>0210000000</t>
  </si>
  <si>
    <t>0210100000</t>
  </si>
  <si>
    <t>0210185060</t>
  </si>
  <si>
    <t>0300000000</t>
  </si>
  <si>
    <t>0310000000</t>
  </si>
  <si>
    <t>0310100000</t>
  </si>
  <si>
    <t>0310100590</t>
  </si>
  <si>
    <t>0310182070</t>
  </si>
  <si>
    <t>0340000000</t>
  </si>
  <si>
    <t>0340200590</t>
  </si>
  <si>
    <t>0340200000</t>
  </si>
  <si>
    <t>0400000000</t>
  </si>
  <si>
    <t>0410000000</t>
  </si>
  <si>
    <t>0410100000</t>
  </si>
  <si>
    <t>0410100590</t>
  </si>
  <si>
    <t>0900000000</t>
  </si>
  <si>
    <t>0910000000</t>
  </si>
  <si>
    <t>0910200000</t>
  </si>
  <si>
    <t>0910282190</t>
  </si>
  <si>
    <t>0920000000</t>
  </si>
  <si>
    <t>0920200000</t>
  </si>
  <si>
    <t>0920296010</t>
  </si>
  <si>
    <t>0920299990</t>
  </si>
  <si>
    <t>0950000000</t>
  </si>
  <si>
    <t>0950200000</t>
  </si>
  <si>
    <t>0950220020</t>
  </si>
  <si>
    <t>0960000000</t>
  </si>
  <si>
    <t>0960300000</t>
  </si>
  <si>
    <t>0960399990</t>
  </si>
  <si>
    <t>00 00 00 00 00 0000 000</t>
  </si>
  <si>
    <t>500</t>
  </si>
  <si>
    <t>01</t>
  </si>
  <si>
    <t>0410100588</t>
  </si>
  <si>
    <t>0410100589</t>
  </si>
  <si>
    <t>1110199990</t>
  </si>
  <si>
    <t>5000100000</t>
  </si>
  <si>
    <t>АКЦИЗЫ по подакцизным товарам (продукции), производимым на территории Российской Федерации</t>
  </si>
  <si>
    <t>2019 год</t>
  </si>
  <si>
    <t>1810302040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</si>
  <si>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2016 – 2020 годы"</t>
  </si>
  <si>
    <t>Подпрограмма "Регулирование качества окружающей среды в поселении Светлый"</t>
  </si>
  <si>
    <t>1210000000</t>
  </si>
  <si>
    <t>1210200000</t>
  </si>
  <si>
    <t>1210299990</t>
  </si>
  <si>
    <t>10103S2300</t>
  </si>
  <si>
    <t>Общеэкономические вопросы</t>
  </si>
  <si>
    <t>Мероприятия по организации отдыха и оздоровления детей</t>
  </si>
  <si>
    <t>0210120010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</si>
  <si>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</si>
  <si>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02101S5060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</si>
  <si>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2016 – 2020 годы"</t>
  </si>
  <si>
    <t>0910299990</t>
  </si>
  <si>
    <t>09102S2190</t>
  </si>
  <si>
    <t>Основное мероприятие "Мероприятия по обеспечению территории сельского поселения Светлый уличным освещением"</t>
  </si>
  <si>
    <t>2400400000</t>
  </si>
  <si>
    <t>2400499990</t>
  </si>
  <si>
    <t>03101S2070</t>
  </si>
  <si>
    <t>Муниципальная программа "Обеспечение экологической безопасности сельского поселения Светлый на 2016-2020 годы"</t>
  </si>
  <si>
    <t>итого</t>
  </si>
  <si>
    <t>Уплата иных платежей</t>
  </si>
  <si>
    <t>853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</si>
  <si>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</si>
  <si>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</si>
  <si>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111</t>
  </si>
  <si>
    <t>119</t>
  </si>
  <si>
    <t>244</t>
  </si>
  <si>
    <t>243</t>
  </si>
  <si>
    <t>1810302400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</si>
  <si>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</si>
  <si>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</si>
  <si>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</si>
  <si>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</si>
  <si>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</si>
  <si>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</si>
  <si>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</si>
  <si>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2.2</t>
  </si>
  <si>
    <t>2.5</t>
  </si>
  <si>
    <t>2.6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</si>
  <si>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</si>
  <si>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</si>
  <si>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</si>
  <si>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</si>
  <si>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</si>
  <si>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</si>
  <si>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</si>
  <si>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</si>
  <si>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</si>
  <si>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</si>
  <si>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</si>
  <si>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</si>
  <si>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</si>
  <si>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</si>
  <si>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</si>
  <si>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</si>
  <si>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</si>
  <si>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</si>
  <si>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</si>
  <si>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</si>
  <si>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</si>
  <si>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</si>
  <si>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</si>
  <si>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</si>
  <si>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</si>
  <si>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</si>
  <si>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</si>
  <si>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</si>
  <si>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 xml:space="preserve"> тыс.руб.</t>
  </si>
  <si>
    <t>Дорожное хозяйство (дорожные фонды)</t>
  </si>
  <si>
    <t>Осуществление внешнего муниципального финансового контроля в части проведения внешней проверки годового отчета об исполнении бюджета поселения, экспертизы проекта бюджета поселения и внесения изменений в него, а так же контроля за исполнением бюджета на 2017 год</t>
  </si>
  <si>
    <t>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2017 год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</si>
  <si>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Осуществление полномочий органов местного самоуправления сельского поселения Светлый по решению вопроса местного значения органам местного самоуправления Березовского района на 2017 год: исполнение бюджета поселения и контроль за исполнением данного бюджета в части организации казначейского исполнения и казначейского исполнения бюджета поселения.</t>
  </si>
  <si>
    <t>5000122030</t>
  </si>
  <si>
    <t>Условно утвержденные расходы</t>
  </si>
  <si>
    <t>5000289020</t>
  </si>
  <si>
    <t>500000000</t>
  </si>
  <si>
    <t>Верхний предел муниципального долга сельского поселения Светлый на 1 января 2019 года</t>
  </si>
  <si>
    <r>
      <t xml:space="preserve">Доходы от реализации иного имущества, находящегося в собственности сельских поселений </t>
    </r>
    <r>
      <rPr>
        <sz val="8"/>
        <color rgb="FF000000"/>
        <rFont val="Arial"/>
        <family val="2"/>
        <charset val="204"/>
      </rPr>
      <t>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</si>
  <si>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t>Доходы от реализации иного имущества, находящегося в собственности сельских поселений</t>
    </r>
    <r>
      <rPr>
        <b/>
        <sz val="8"/>
        <color rgb="FF000000"/>
        <rFont val="Arial"/>
        <family val="2"/>
        <charset val="204"/>
      </rPr>
      <t xml:space="preserve"> (</t>
    </r>
    <r>
      <rPr>
        <sz val="8"/>
        <color rgb="FF000000"/>
        <rFont val="Arial"/>
        <family val="2"/>
        <charset val="204"/>
      </rPr>
      <t>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</si>
  <si>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t>Таблица 1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местного самоуправления района.</t>
    </r>
  </si>
  <si>
    <r>
      <t>Таблица 2</t>
    </r>
    <r>
      <rPr>
        <sz val="8"/>
        <color theme="1"/>
        <rFont val="Arial"/>
        <family val="2"/>
        <charset val="204"/>
      </rPr>
      <t xml:space="preserve"> к перечню главных администраторов доходов бюджета сельского поселения Светлый, поступающих в бюджет сельского поселения Светлый, администрирование которых осуществляют органы исполнительной власти Российской Федерации</t>
    </r>
  </si>
  <si>
    <r>
      <t xml:space="preserve">2017 </t>
    </r>
    <r>
      <rPr>
        <b/>
        <sz val="8"/>
        <color rgb="FF000000"/>
        <rFont val="Arial"/>
        <family val="2"/>
        <charset val="204"/>
      </rPr>
      <t>год</t>
    </r>
  </si>
  <si>
    <r>
      <t xml:space="preserve">Уменьшение прочих остатков денежных средств бюджетов сельских </t>
    </r>
    <r>
      <rPr>
        <sz val="8"/>
        <rFont val="Arial"/>
        <family val="2"/>
        <charset val="204"/>
      </rPr>
      <t>поселений</t>
    </r>
  </si>
  <si>
    <t>Верхний предел муниципального долга сельского поселения Светлый на 1 января 2020 года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</si>
  <si>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</si>
  <si>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</si>
  <si>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</si>
  <si>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</si>
  <si>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</si>
  <si>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</si>
  <si>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</si>
  <si>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</si>
  <si>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Управление Федерального казначейства по Ханты-Мансийскому автономному округу -Югре</t>
  </si>
  <si>
    <t>1810300000</t>
  </si>
  <si>
    <t>Другие вопросы в области национальной экономики</t>
  </si>
  <si>
    <t>1810102030</t>
  </si>
  <si>
    <t>Муниципальная программа «О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 незаконного оборота и потребления наркотических средств и психотропных веществ в сельском поселении Светлый  в 2016-2020 годах»</t>
  </si>
  <si>
    <t>Муниципальная программа «Управление муниципальным имуществом в сельском поселении Светлый на 2016-2020 годы»</t>
  </si>
  <si>
    <t>Иные межбюджетные трансферты  для создания условий для деятельности народных дружин</t>
  </si>
  <si>
    <t>Иные межбюджетные трансферты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</si>
  <si>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 xml:space="preserve">Иные межбюджетные трансферты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</si>
  <si>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</si>
  <si>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Расходы местного бюджета на софинансирование иных межбюджетных трансфертов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</si>
  <si>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Расходы местного бюджета на софинансироавние иных межбюджетных трансфертов на модернизацию общедоступных муниципальных библиотек в рамках  подпрограммы "Обеспечение прав граждан на доступ к культурным ценностям и информации"</t>
  </si>
  <si>
    <t>Ин6ые межбюджетные трансферты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</si>
  <si>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Ин6ые межбюджетные трансферты  для создания условий для деятельности народных дружин</t>
  </si>
  <si>
    <t>КГ</t>
  </si>
  <si>
    <t>Приложение 5                                      к решению Совета депутатов сельского поселения Светлый         от 26.12.2016 №185</t>
  </si>
  <si>
    <t>Приложение 6                                      к решению Совета депутатов сельского поселения Светлый         от 26.12.2016 №185</t>
  </si>
  <si>
    <t>Приложение 17                                                                                                                       к решению Совета депутатов                                                                                                         сельского поселения Светлый                                                                                                  от 26.12.2016 №185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</si>
  <si>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</si>
  <si>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</si>
  <si>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000 202 10000 00 0000 151</t>
  </si>
  <si>
    <t>650 202 15001 10 0000 151</t>
  </si>
  <si>
    <t>000 202 30000 00 0000 151</t>
  </si>
  <si>
    <t>650 202 35930 10 0000 151</t>
  </si>
  <si>
    <t>650 202 35118 10 0000 151</t>
  </si>
  <si>
    <t>000 202 40000 00 0000 151</t>
  </si>
  <si>
    <t>650 202 49999 10 0000 151</t>
  </si>
  <si>
    <t>650 207 05030 00 0000 000</t>
  </si>
  <si>
    <t>650 207 05030 10 0000 180</t>
  </si>
  <si>
    <t>Доходы бюджета сельского поселения Светлый на 2018 год</t>
  </si>
  <si>
    <t>Доходы бюджета сельского поселения Светлый на 2019 и 2020 годы</t>
  </si>
  <si>
    <t>Приложение 1                                      к решению Совета депутатов сельского поселения Светлый       от 00.12.2017 № 000</t>
  </si>
  <si>
    <t>Приложение 2                                      к решению Совета депутатов сельского поселения Светлый       от 00.12.2017 № 000</t>
  </si>
  <si>
    <t>5000122050</t>
  </si>
  <si>
    <t>Обеспечение проведения выборов и референдумов</t>
  </si>
  <si>
    <t>Расходы на подготовку и проведение выборов в сельском поселении Светлый</t>
  </si>
  <si>
    <t>Приложение 3                                     к решению Совета депутатов сельского поселения Светлый         от 00.12.2017 №000</t>
  </si>
  <si>
    <t>0310182580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</si>
  <si>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</si>
  <si>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0330000000</t>
  </si>
  <si>
    <t>0330200000</t>
  </si>
  <si>
    <t>0330200590</t>
  </si>
  <si>
    <t>0330282580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</si>
  <si>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2018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</si>
  <si>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2019-2020 годы</t>
  </si>
  <si>
    <t>Распределение бюджетных ассигнований по разделам, подразделам классификации расходов бюджета сельского поселения Светлый на 2018 год</t>
  </si>
  <si>
    <t>Приложение 7                                                          к решению Совета депутатов сельского поселения Светлый                                                от 00.12.2017 № 000</t>
  </si>
  <si>
    <t>Приложение №11                                                             к решению Совета депутатов сельского поселения Светлый                                                   от 00.12.2017 № 000</t>
  </si>
  <si>
    <t>Смета доходов и расходов муниципального дорожного фондасельского поселения Светлый на 2018 год</t>
  </si>
  <si>
    <t>Смета доходов и расходов муниципального дорожного фонда сельского поселения Светлый на 2019-2020 годы</t>
  </si>
  <si>
    <t>2020 год</t>
  </si>
  <si>
    <t>Приложение №12                                                             к решению Совета депутатов сельского поселения Светлый                                                   от 00.12.2017 № 000</t>
  </si>
  <si>
    <t>межбюджетные трансферты получаемые из бюджета Березовского района на 2018 год</t>
  </si>
  <si>
    <t>Приложение №13                                                             к решению Совета депутатов сельского поселения Светлый                                                   от 00.12.2017 № 000</t>
  </si>
  <si>
    <t xml:space="preserve">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</si>
  <si>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на повышение оплаты труда работникам социальной сферы</t>
  </si>
  <si>
    <t>Приложение №14                                                             к решению Совета депутатов сельского поселения Светлый                                                   от 00.12.2017 №000</t>
  </si>
  <si>
    <t>межбюджетные трансферты получаемые из бюджета Березовского района на 2019-2020 годы</t>
  </si>
  <si>
    <t>Приложение 15                                                            к  решению Совета депутатов сельского поселения Светлый                                                   от 00.12.2017 № 000</t>
  </si>
  <si>
    <t>Источники внутреннего финансирования дефицита бюджета сельского поселения Светлый на 2018 год</t>
  </si>
  <si>
    <t>Приложение 16                                                            к  решению Совета депутатов сельского поселения Светлый                                                   от 00.12.2017 № 000</t>
  </si>
  <si>
    <t>Источники внутреннего финансирования дефицита бюджета сельского поселения Светлый на 2019-2020 годы</t>
  </si>
  <si>
    <t xml:space="preserve">2018 год </t>
  </si>
  <si>
    <t>Приложение 19                                                                                         к решению Совета депутатов                                               сельского поселения Светлый                                                                    от 00.12.2017 № 000</t>
  </si>
  <si>
    <t>Приложение 4                                     к решению Совета депутатов сельского поселения Светлый         от 00.12.2017 № 000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</si>
  <si>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2019 - 2020 годы</t>
  </si>
  <si>
    <t>Приложение 9                             к решению Совета депутатов сельского поселения Светлый                                      от 00.12.2017 № 000</t>
  </si>
  <si>
    <t>Ведомственная структура расходов бюджета сельского поселения Светлый на 2018 год</t>
  </si>
  <si>
    <t>1810102400</t>
  </si>
  <si>
    <t>851</t>
  </si>
  <si>
    <t>852</t>
  </si>
  <si>
    <t>122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</si>
  <si>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2018 год</t>
  </si>
  <si>
    <t>Приложение 10                                  к решению Совета депутатов сельского поселения Светлый                                      от 00.12.2017 № 000</t>
  </si>
  <si>
    <t>Приложение 18                                                                                            к решению Совета депутатов                                                                       сельского поселения Светлый                                                                    от 00.12.2017 № 000</t>
  </si>
  <si>
    <t>Межбюджетные трансферты из бюджета сельского поселения Светлый, предоставляемые в бюджет Березовского района на 2018 год</t>
  </si>
  <si>
    <t>Верхний предел муниципального долга сельского поселения Светлый на 1 января 2021 года</t>
  </si>
  <si>
    <t>Приложение 22                                                             к решению Совета депутатов сельского поселения Светлый                                                   от  00.12.2017 № 000</t>
  </si>
  <si>
    <t>Приложение 21                                                             к решению Совета депутатов сельского поселения Светлый                                                   от 00.12.2017 № 000</t>
  </si>
  <si>
    <t>Приложение 20                                                             к решению Совета депутатов сельского поселения Светлый                                                   от  00.12.2017 № 000</t>
  </si>
  <si>
    <t>тыс.руб</t>
  </si>
  <si>
    <t>(тыс.руб.)</t>
  </si>
  <si>
    <t>сумма на</t>
  </si>
  <si>
    <t>Сумма на 2018 год</t>
  </si>
  <si>
    <t>Сумма     на</t>
  </si>
  <si>
    <t>Сумма на</t>
  </si>
  <si>
    <t>(тыс. руб.)</t>
  </si>
  <si>
    <t xml:space="preserve">суммы на </t>
  </si>
  <si>
    <t>Приложение 8                                                         к решению Совета депутатов сельского поселения Светлый                                                от 00.12.2017 № 000</t>
  </si>
  <si>
    <t>Распределение бюджетных ассигнований по разделам, подразделам классификации расходов бюджета сельского поселения Светлый на 2019 и  2020 годы</t>
  </si>
  <si>
    <t xml:space="preserve">Суммы на </t>
  </si>
  <si>
    <t>Ведомственная структура расходов бюджета сельского поселения Светлый на 2019 и 2020 годы</t>
  </si>
  <si>
    <t>сумма на 2018 год</t>
  </si>
  <si>
    <t>Суммы на 2018 год</t>
  </si>
  <si>
    <t>2018 год</t>
  </si>
  <si>
    <t>1 15 02050 10 0000 140</t>
  </si>
  <si>
    <t>Платежи, взимаемые органанми местного самоуправления  (организациями) сельских поселений за выполнение определенных функций</t>
  </si>
  <si>
    <t>Муниципальная программа «Развитие и содержание дорожно-транспортной системы на территории сельского поселения Светлый на 2017-2020 годы»</t>
  </si>
  <si>
    <t>Муниципальная программа «Развитие и содержание дорожно-транспортной системы на территории сельского поселения Светлый на 2017-2020 годы»»</t>
  </si>
  <si>
    <t>Муниципальная программа "Социальная поддержка жителей  сельского поселения Светлый на 2016 – 2020 годы"</t>
  </si>
  <si>
    <t>Муниципальная программа "Совершенствование муниципального управления сельского поселения Светлый на 2016 -2020 годы"</t>
  </si>
  <si>
    <t>Муниципальная программа  "Доступная среда в сельском поселении Светлый на 2016 – 2020 годы"</t>
  </si>
  <si>
    <t>Муниципальная программа «Информационное общество сельского поселения Светлый на 2016-2020 годы»</t>
  </si>
  <si>
    <t>Муниципальная программа "Благоустройство территории сельского поселения Светлый на 2016-2020 годы"</t>
  </si>
  <si>
    <t>Муниципальная программа "Развитие культуры и туризма в сельском поселении Светлый на 2016-2020 годы"</t>
  </si>
  <si>
    <t>Муниципальная программа "Развитие физической культуры, спорта и молодежной политики в сельском поселении Светлый на 2016-2020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</si>
</sst>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_ ;[Red]\-#,##0.0\ "/>
    <numFmt numFmtId="173" formatCode="#,##0.000000_ ;[Red]\-#,##0.000000\ "/>
    <numFmt numFmtId="174" formatCode="0.0000"/>
    <numFmt numFmtId="175" formatCode="#,##0.0000"/>
    <numFmt numFmtId="176" formatCode="#,##0.0;[Red]\-#,##0.0;0.0"/>
    <numFmt numFmtId="177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3" fillId="0" borderId="0" applyFont="0" applyFill="0" applyBorder="0" applyAlignment="0" applyProtection="0"/>
    <xf numFmtId="0" fontId="19" fillId="3" borderId="20">
      <alignment horizontal="left" vertical="top" wrapText="1"/>
    </xf>
  </cellStyleXfs>
  <cellXfs count="273">
    <xf numFmtId="0" fontId="0" fillId="0" borderId="0" xfId="0"/>
    <xf numFmtId="0" fontId="0" fillId="0" borderId="0" xfId="0" applyFill="1"/>
    <xf numFmtId="0" fontId="8" fillId="0" borderId="0" xfId="0" applyFont="1"/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169" fontId="11" fillId="0" borderId="19" xfId="1" applyNumberFormat="1" applyFont="1" applyFill="1" applyBorder="1" applyAlignment="1" applyProtection="1">
      <alignment wrapText="1"/>
      <protection hidden="1"/>
    </xf>
    <xf numFmtId="169" fontId="11" fillId="0" borderId="10" xfId="1" applyNumberFormat="1" applyFont="1" applyFill="1" applyBorder="1" applyAlignment="1" applyProtection="1">
      <alignment wrapText="1"/>
      <protection hidden="1"/>
    </xf>
    <xf numFmtId="169" fontId="11" fillId="0" borderId="10" xfId="1" applyNumberFormat="1" applyFont="1" applyFill="1" applyBorder="1" applyAlignment="1" applyProtection="1">
      <alignment horizontal="center" wrapText="1"/>
      <protection hidden="1"/>
    </xf>
    <xf numFmtId="175" fontId="8" fillId="0" borderId="0" xfId="0" applyNumberFormat="1" applyFont="1"/>
    <xf numFmtId="174" fontId="8" fillId="0" borderId="0" xfId="0" applyNumberFormat="1" applyFont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0" fontId="11" fillId="0" borderId="10" xfId="5" applyNumberFormat="1" applyFont="1" applyFill="1" applyBorder="1" applyAlignment="1" applyProtection="1">
      <alignment horizontal="center" vertical="center" wrapText="1"/>
      <protection hidden="1"/>
    </xf>
    <xf numFmtId="165" fontId="16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176" fontId="11" fillId="0" borderId="10" xfId="1" applyNumberFormat="1" applyFont="1" applyFill="1" applyBorder="1" applyAlignment="1" applyProtection="1">
      <alignment horizontal="center" wrapText="1"/>
      <protection hidden="1"/>
    </xf>
    <xf numFmtId="49" fontId="11" fillId="0" borderId="10" xfId="1" applyNumberFormat="1" applyFont="1" applyFill="1" applyBorder="1" applyAlignment="1" applyProtection="1">
      <alignment horizontal="center" wrapText="1"/>
      <protection hidden="1"/>
    </xf>
    <xf numFmtId="0" fontId="12" fillId="0" borderId="20" xfId="10" applyFont="1" applyFill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1" fillId="0" borderId="10" xfId="5" applyNumberFormat="1" applyFont="1" applyFill="1" applyBorder="1" applyAlignment="1" applyProtection="1">
      <alignment horizontal="center" vertical="center"/>
      <protection hidden="1"/>
    </xf>
    <xf numFmtId="49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center" vertical="center" wrapText="1"/>
    </xf>
    <xf numFmtId="169" fontId="11" fillId="0" borderId="22" xfId="5" applyNumberFormat="1" applyFont="1" applyFill="1" applyBorder="1" applyAlignment="1" applyProtection="1">
      <alignment horizontal="left" vertical="center" wrapText="1"/>
      <protection hidden="1"/>
    </xf>
    <xf numFmtId="171" fontId="11" fillId="0" borderId="23" xfId="5" applyNumberFormat="1" applyFont="1" applyFill="1" applyBorder="1" applyAlignment="1" applyProtection="1">
      <alignment horizontal="center" vertical="center"/>
      <protection hidden="1"/>
    </xf>
    <xf numFmtId="49" fontId="11" fillId="0" borderId="23" xfId="5" applyNumberFormat="1" applyFont="1" applyFill="1" applyBorder="1" applyAlignment="1" applyProtection="1">
      <alignment horizontal="center" vertical="center"/>
      <protection hidden="1"/>
    </xf>
    <xf numFmtId="170" fontId="11" fillId="0" borderId="23" xfId="5" applyNumberFormat="1" applyFont="1" applyFill="1" applyBorder="1" applyAlignment="1" applyProtection="1">
      <alignment horizontal="center" vertical="center"/>
      <protection hidden="1"/>
    </xf>
    <xf numFmtId="176" fontId="11" fillId="0" borderId="21" xfId="5" applyNumberFormat="1" applyFont="1" applyFill="1" applyBorder="1" applyAlignment="1" applyProtection="1">
      <alignment horizontal="center" vertical="center"/>
      <protection hidden="1"/>
    </xf>
    <xf numFmtId="169" fontId="11" fillId="0" borderId="19" xfId="5" applyNumberFormat="1" applyFont="1" applyFill="1" applyBorder="1" applyAlignment="1" applyProtection="1">
      <alignment horizontal="left" vertical="center" wrapText="1"/>
      <protection hidden="1"/>
    </xf>
    <xf numFmtId="171" fontId="11" fillId="0" borderId="12" xfId="5" applyNumberFormat="1" applyFont="1" applyFill="1" applyBorder="1" applyAlignment="1" applyProtection="1">
      <alignment horizontal="center" vertical="center"/>
      <protection hidden="1"/>
    </xf>
    <xf numFmtId="49" fontId="11" fillId="0" borderId="12" xfId="5" applyNumberFormat="1" applyFont="1" applyFill="1" applyBorder="1" applyAlignment="1" applyProtection="1">
      <alignment horizontal="center" vertical="center"/>
      <protection hidden="1"/>
    </xf>
    <xf numFmtId="170" fontId="11" fillId="0" borderId="12" xfId="5" applyNumberFormat="1" applyFont="1" applyFill="1" applyBorder="1" applyAlignment="1" applyProtection="1">
      <alignment horizontal="center" vertical="center"/>
      <protection hidden="1"/>
    </xf>
    <xf numFmtId="176" fontId="11" fillId="0" borderId="10" xfId="5" applyNumberFormat="1" applyFont="1" applyFill="1" applyBorder="1" applyAlignment="1" applyProtection="1">
      <alignment horizontal="center" vertical="center"/>
      <protection hidden="1"/>
    </xf>
    <xf numFmtId="168" fontId="11" fillId="0" borderId="19" xfId="5" applyNumberFormat="1" applyFont="1" applyFill="1" applyBorder="1" applyAlignment="1" applyProtection="1">
      <alignment horizontal="left" vertical="center" wrapText="1"/>
      <protection hidden="1"/>
    </xf>
    <xf numFmtId="166" fontId="11" fillId="0" borderId="19" xfId="5" applyNumberFormat="1" applyFont="1" applyFill="1" applyBorder="1" applyAlignment="1" applyProtection="1">
      <alignment horizontal="left" vertical="center" wrapText="1"/>
      <protection hidden="1"/>
    </xf>
    <xf numFmtId="176" fontId="15" fillId="0" borderId="10" xfId="0" applyNumberFormat="1" applyFont="1" applyFill="1" applyBorder="1" applyAlignment="1">
      <alignment horizontal="center" vertical="center"/>
    </xf>
    <xf numFmtId="171" fontId="11" fillId="0" borderId="10" xfId="5" applyNumberFormat="1" applyFont="1" applyFill="1" applyBorder="1" applyAlignment="1" applyProtection="1">
      <alignment horizontal="center" vertical="center"/>
      <protection hidden="1"/>
    </xf>
    <xf numFmtId="166" fontId="11" fillId="0" borderId="10" xfId="5" applyNumberFormat="1" applyFont="1" applyFill="1" applyBorder="1" applyAlignment="1" applyProtection="1">
      <alignment horizontal="left" vertical="center" wrapText="1"/>
      <protection hidden="1"/>
    </xf>
    <xf numFmtId="169" fontId="11" fillId="0" borderId="12" xfId="1" applyNumberFormat="1" applyFont="1" applyFill="1" applyBorder="1" applyAlignment="1" applyProtection="1">
      <alignment wrapText="1"/>
      <protection hidden="1"/>
    </xf>
    <xf numFmtId="168" fontId="11" fillId="0" borderId="10" xfId="5" applyNumberFormat="1" applyFont="1" applyFill="1" applyBorder="1" applyAlignment="1" applyProtection="1">
      <alignment horizontal="left" vertical="center" wrapText="1"/>
      <protection hidden="1"/>
    </xf>
    <xf numFmtId="171" fontId="14" fillId="0" borderId="12" xfId="5" applyNumberFormat="1" applyFont="1" applyFill="1" applyBorder="1" applyAlignment="1" applyProtection="1">
      <alignment horizontal="center" vertical="center"/>
      <protection hidden="1"/>
    </xf>
    <xf numFmtId="176" fontId="11" fillId="0" borderId="10" xfId="9" applyNumberFormat="1" applyFont="1" applyFill="1" applyBorder="1" applyAlignment="1" applyProtection="1">
      <alignment horizontal="center" vertical="center"/>
      <protection hidden="1"/>
    </xf>
    <xf numFmtId="0" fontId="11" fillId="0" borderId="18" xfId="5" applyNumberFormat="1" applyFont="1" applyFill="1" applyBorder="1" applyAlignment="1" applyProtection="1">
      <alignment horizontal="left"/>
      <protection hidden="1"/>
    </xf>
    <xf numFmtId="0" fontId="11" fillId="0" borderId="16" xfId="5" applyNumberFormat="1" applyFont="1" applyFill="1" applyBorder="1" applyAlignment="1" applyProtection="1">
      <alignment horizontal="center"/>
      <protection hidden="1"/>
    </xf>
    <xf numFmtId="49" fontId="11" fillId="0" borderId="16" xfId="5" applyNumberFormat="1" applyFont="1" applyFill="1" applyBorder="1" applyAlignment="1" applyProtection="1">
      <alignment horizontal="center"/>
      <protection hidden="1"/>
    </xf>
    <xf numFmtId="0" fontId="12" fillId="0" borderId="16" xfId="5" applyNumberFormat="1" applyFont="1" applyFill="1" applyBorder="1" applyAlignment="1" applyProtection="1">
      <protection hidden="1"/>
    </xf>
    <xf numFmtId="176" fontId="12" fillId="0" borderId="10" xfId="5" applyNumberFormat="1" applyFont="1" applyFill="1" applyBorder="1" applyAlignment="1" applyProtection="1">
      <alignment horizontal="center"/>
      <protection hidden="1"/>
    </xf>
    <xf numFmtId="164" fontId="15" fillId="0" borderId="0" xfId="9" applyFont="1" applyFill="1" applyAlignment="1">
      <alignment horizontal="center"/>
    </xf>
    <xf numFmtId="173" fontId="15" fillId="0" borderId="0" xfId="0" applyNumberFormat="1" applyFont="1" applyFill="1" applyAlignment="1">
      <alignment horizontal="center"/>
    </xf>
    <xf numFmtId="168" fontId="11" fillId="0" borderId="12" xfId="5" applyNumberFormat="1" applyFont="1" applyFill="1" applyBorder="1" applyAlignment="1" applyProtection="1">
      <alignment horizontal="center" vertical="center"/>
      <protection hidden="1"/>
    </xf>
    <xf numFmtId="168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 horizontal="right"/>
    </xf>
    <xf numFmtId="0" fontId="15" fillId="0" borderId="10" xfId="0" applyFont="1" applyFill="1" applyBorder="1"/>
    <xf numFmtId="0" fontId="17" fillId="0" borderId="12" xfId="0" applyFont="1" applyFill="1" applyBorder="1"/>
    <xf numFmtId="176" fontId="17" fillId="0" borderId="10" xfId="0" applyNumberFormat="1" applyFont="1" applyFill="1" applyBorder="1" applyAlignment="1">
      <alignment horizontal="center"/>
    </xf>
    <xf numFmtId="172" fontId="15" fillId="0" borderId="0" xfId="0" applyNumberFormat="1" applyFont="1" applyFill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11" fillId="2" borderId="10" xfId="5" applyNumberFormat="1" applyFont="1" applyFill="1" applyBorder="1" applyAlignment="1" applyProtection="1">
      <alignment horizontal="center" vertical="center"/>
      <protection hidden="1"/>
    </xf>
    <xf numFmtId="169" fontId="11" fillId="2" borderId="10" xfId="5" applyNumberFormat="1" applyFont="1" applyFill="1" applyBorder="1" applyAlignment="1" applyProtection="1">
      <alignment wrapText="1"/>
      <protection hidden="1"/>
    </xf>
    <xf numFmtId="167" fontId="11" fillId="2" borderId="10" xfId="5" applyNumberFormat="1" applyFont="1" applyFill="1" applyBorder="1" applyAlignment="1" applyProtection="1">
      <alignment horizontal="center"/>
      <protection hidden="1"/>
    </xf>
    <xf numFmtId="176" fontId="11" fillId="2" borderId="10" xfId="5" applyNumberFormat="1" applyFont="1" applyFill="1" applyBorder="1" applyAlignment="1" applyProtection="1">
      <alignment horizontal="center"/>
      <protection hidden="1"/>
    </xf>
    <xf numFmtId="166" fontId="11" fillId="2" borderId="10" xfId="5" applyNumberFormat="1" applyFont="1" applyFill="1" applyBorder="1" applyAlignment="1" applyProtection="1">
      <alignment horizontal="left" vertical="center" wrapText="1"/>
      <protection hidden="1"/>
    </xf>
    <xf numFmtId="169" fontId="11" fillId="2" borderId="17" xfId="5" applyNumberFormat="1" applyFont="1" applyFill="1" applyBorder="1" applyAlignment="1" applyProtection="1">
      <alignment wrapText="1"/>
      <protection hidden="1"/>
    </xf>
    <xf numFmtId="167" fontId="11" fillId="2" borderId="12" xfId="5" applyNumberFormat="1" applyFont="1" applyFill="1" applyBorder="1" applyAlignment="1" applyProtection="1">
      <alignment horizontal="center"/>
      <protection hidden="1"/>
    </xf>
    <xf numFmtId="166" fontId="11" fillId="2" borderId="19" xfId="5" applyNumberFormat="1" applyFont="1" applyFill="1" applyBorder="1" applyAlignment="1" applyProtection="1">
      <alignment horizontal="left" vertical="center" wrapText="1"/>
      <protection hidden="1"/>
    </xf>
    <xf numFmtId="0" fontId="11" fillId="2" borderId="18" xfId="5" applyNumberFormat="1" applyFont="1" applyFill="1" applyBorder="1" applyAlignment="1" applyProtection="1">
      <protection hidden="1"/>
    </xf>
    <xf numFmtId="0" fontId="11" fillId="2" borderId="16" xfId="5" applyNumberFormat="1" applyFont="1" applyFill="1" applyBorder="1" applyAlignment="1" applyProtection="1">
      <protection hidden="1"/>
    </xf>
    <xf numFmtId="176" fontId="12" fillId="2" borderId="10" xfId="5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/>
    <xf numFmtId="49" fontId="11" fillId="0" borderId="12" xfId="1" applyNumberFormat="1" applyFont="1" applyFill="1" applyBorder="1" applyAlignment="1" applyProtection="1">
      <alignment vertical="center" wrapText="1"/>
      <protection hidden="1"/>
    </xf>
    <xf numFmtId="49" fontId="11" fillId="0" borderId="12" xfId="1" applyNumberFormat="1" applyFont="1" applyFill="1" applyBorder="1" applyAlignment="1" applyProtection="1">
      <alignment horizontal="center" vertical="center" wrapText="1"/>
      <protection hidden="1"/>
    </xf>
    <xf numFmtId="176" fontId="11" fillId="0" borderId="10" xfId="5" applyNumberFormat="1" applyFont="1" applyFill="1" applyBorder="1" applyAlignment="1" applyProtection="1">
      <alignment horizontal="center"/>
      <protection hidden="1"/>
    </xf>
    <xf numFmtId="49" fontId="11" fillId="0" borderId="12" xfId="5" applyNumberFormat="1" applyFont="1" applyFill="1" applyBorder="1" applyAlignment="1" applyProtection="1">
      <alignment horizontal="center"/>
      <protection hidden="1"/>
    </xf>
    <xf numFmtId="49" fontId="12" fillId="0" borderId="16" xfId="5" applyNumberFormat="1" applyFont="1" applyFill="1" applyBorder="1" applyAlignment="1" applyProtection="1">
      <alignment vertical="center"/>
      <protection hidden="1"/>
    </xf>
    <xf numFmtId="0" fontId="11" fillId="0" borderId="0" xfId="5" applyNumberFormat="1" applyFont="1" applyFill="1" applyBorder="1" applyAlignment="1" applyProtection="1">
      <alignment horizontal="left"/>
      <protection hidden="1"/>
    </xf>
    <xf numFmtId="0" fontId="11" fillId="0" borderId="0" xfId="5" applyNumberFormat="1" applyFont="1" applyFill="1" applyBorder="1" applyAlignment="1" applyProtection="1">
      <alignment horizontal="center"/>
      <protection hidden="1"/>
    </xf>
    <xf numFmtId="49" fontId="11" fillId="0" borderId="0" xfId="5" applyNumberFormat="1" applyFont="1" applyFill="1" applyBorder="1" applyAlignment="1" applyProtection="1">
      <alignment horizontal="center"/>
      <protection hidden="1"/>
    </xf>
    <xf numFmtId="49" fontId="11" fillId="0" borderId="0" xfId="5" applyNumberFormat="1" applyFont="1" applyFill="1" applyBorder="1" applyAlignment="1" applyProtection="1">
      <alignment vertical="center"/>
      <protection hidden="1"/>
    </xf>
    <xf numFmtId="176" fontId="11" fillId="0" borderId="0" xfId="5" applyNumberFormat="1" applyFont="1" applyFill="1" applyBorder="1" applyAlignment="1" applyProtection="1">
      <alignment horizontal="center"/>
      <protection hidden="1"/>
    </xf>
    <xf numFmtId="164" fontId="11" fillId="0" borderId="0" xfId="9" applyFont="1" applyFill="1"/>
    <xf numFmtId="173" fontId="11" fillId="0" borderId="0" xfId="0" applyNumberFormat="1" applyFont="1" applyFill="1"/>
    <xf numFmtId="0" fontId="3" fillId="0" borderId="0" xfId="0" applyFont="1" applyFill="1" applyAlignment="1">
      <alignment horizontal="right" vertical="center" wrapText="1"/>
    </xf>
    <xf numFmtId="0" fontId="18" fillId="0" borderId="0" xfId="0" applyFont="1" applyAlignment="1">
      <alignment horizontal="righ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/>
    <xf numFmtId="177" fontId="4" fillId="0" borderId="0" xfId="1" applyNumberFormat="1" applyFont="1" applyFill="1" applyBorder="1" applyAlignment="1" applyProtection="1">
      <alignment horizontal="center" wrapText="1"/>
      <protection hidden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77" fontId="17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6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right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10" xfId="0" applyFont="1" applyBorder="1"/>
    <xf numFmtId="0" fontId="12" fillId="2" borderId="16" xfId="5" applyNumberFormat="1" applyFont="1" applyFill="1" applyBorder="1" applyAlignment="1" applyProtection="1">
      <protection hidden="1"/>
    </xf>
    <xf numFmtId="0" fontId="18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176" fontId="11" fillId="0" borderId="10" xfId="1" applyNumberFormat="1" applyFont="1" applyFill="1" applyBorder="1" applyAlignment="1" applyProtection="1">
      <alignment horizontal="center" vertical="center" wrapText="1"/>
      <protection hidden="1"/>
    </xf>
    <xf numFmtId="176" fontId="12" fillId="0" borderId="10" xfId="5" applyNumberFormat="1" applyFont="1" applyFill="1" applyBorder="1" applyAlignment="1" applyProtection="1">
      <alignment horizontal="center" vertical="center"/>
      <protection hidden="1"/>
    </xf>
    <xf numFmtId="173" fontId="15" fillId="0" borderId="0" xfId="0" applyNumberFormat="1" applyFont="1" applyFill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/>
    </xf>
    <xf numFmtId="177" fontId="11" fillId="0" borderId="10" xfId="5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>
      <alignment horizontal="center" vertical="center"/>
    </xf>
    <xf numFmtId="176" fontId="11" fillId="2" borderId="10" xfId="5" applyNumberFormat="1" applyFont="1" applyFill="1" applyBorder="1" applyAlignment="1" applyProtection="1">
      <alignment horizontal="center" vertical="center"/>
      <protection hidden="1"/>
    </xf>
    <xf numFmtId="176" fontId="12" fillId="2" borderId="10" xfId="5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166" fontId="11" fillId="0" borderId="13" xfId="5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Alignment="1">
      <alignment vertical="top" wrapText="1"/>
    </xf>
    <xf numFmtId="49" fontId="12" fillId="0" borderId="10" xfId="5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177" fontId="15" fillId="0" borderId="0" xfId="0" applyNumberFormat="1" applyFont="1"/>
    <xf numFmtId="0" fontId="17" fillId="0" borderId="0" xfId="0" applyFont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justify" vertical="center" wrapText="1"/>
    </xf>
    <xf numFmtId="177" fontId="15" fillId="0" borderId="3" xfId="0" applyNumberFormat="1" applyFont="1" applyFill="1" applyBorder="1" applyAlignment="1">
      <alignment horizontal="center" vertical="center" wrapText="1"/>
    </xf>
    <xf numFmtId="177" fontId="15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20" xfId="10" applyFont="1" applyFill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1" fillId="0" borderId="16" xfId="5" applyNumberFormat="1" applyFont="1" applyFill="1" applyBorder="1" applyAlignment="1" applyProtection="1">
      <alignment horizontal="left"/>
      <protection hidden="1"/>
    </xf>
    <xf numFmtId="169" fontId="11" fillId="0" borderId="12" xfId="5" applyNumberFormat="1" applyFont="1" applyFill="1" applyBorder="1" applyAlignment="1" applyProtection="1">
      <alignment horizontal="left" vertical="center" wrapText="1"/>
      <protection hidden="1"/>
    </xf>
    <xf numFmtId="168" fontId="11" fillId="0" borderId="12" xfId="5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177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8" fillId="4" borderId="0" xfId="0" applyFont="1" applyFill="1"/>
    <xf numFmtId="177" fontId="15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4" fontId="15" fillId="0" borderId="0" xfId="9" applyFont="1" applyFill="1" applyAlignment="1">
      <alignment horizontal="center" vertical="center"/>
    </xf>
    <xf numFmtId="164" fontId="15" fillId="0" borderId="10" xfId="9" applyFont="1" applyFill="1" applyBorder="1" applyAlignment="1">
      <alignment horizontal="center" vertical="center"/>
    </xf>
    <xf numFmtId="164" fontId="11" fillId="0" borderId="10" xfId="9" applyFont="1" applyFill="1" applyBorder="1" applyAlignment="1" applyProtection="1">
      <alignment horizontal="center" vertical="center"/>
      <protection hidden="1"/>
    </xf>
    <xf numFmtId="164" fontId="11" fillId="0" borderId="10" xfId="9" applyFont="1" applyFill="1" applyBorder="1" applyAlignment="1" applyProtection="1">
      <alignment horizontal="center" vertical="center" wrapText="1"/>
      <protection hidden="1"/>
    </xf>
    <xf numFmtId="164" fontId="17" fillId="0" borderId="10" xfId="9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49" fontId="11" fillId="5" borderId="12" xfId="5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0" borderId="11" xfId="5" applyNumberFormat="1" applyFont="1" applyFill="1" applyBorder="1" applyAlignment="1" applyProtection="1">
      <alignment horizontal="center" vertical="center"/>
      <protection hidden="1"/>
    </xf>
    <xf numFmtId="0" fontId="11" fillId="0" borderId="21" xfId="5" applyNumberFormat="1" applyFont="1" applyFill="1" applyBorder="1" applyAlignment="1" applyProtection="1">
      <alignment horizontal="center" vertical="center"/>
      <protection hidden="1"/>
    </xf>
    <xf numFmtId="49" fontId="11" fillId="0" borderId="11" xfId="5" applyNumberFormat="1" applyFont="1" applyFill="1" applyBorder="1" applyAlignment="1" applyProtection="1">
      <alignment horizontal="center" vertical="center"/>
      <protection hidden="1"/>
    </xf>
    <xf numFmtId="49" fontId="11" fillId="0" borderId="21" xfId="5" applyNumberFormat="1" applyFont="1" applyFill="1" applyBorder="1" applyAlignment="1" applyProtection="1">
      <alignment horizontal="center" vertical="center"/>
      <protection hidden="1"/>
    </xf>
    <xf numFmtId="0" fontId="11" fillId="0" borderId="24" xfId="5" applyNumberFormat="1" applyFont="1" applyFill="1" applyBorder="1" applyAlignment="1" applyProtection="1">
      <alignment horizontal="center" vertical="center"/>
      <protection hidden="1"/>
    </xf>
    <xf numFmtId="0" fontId="11" fillId="0" borderId="25" xfId="5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1" fillId="2" borderId="11" xfId="5" applyNumberFormat="1" applyFont="1" applyFill="1" applyBorder="1" applyAlignment="1" applyProtection="1">
      <alignment horizontal="center" vertical="center"/>
      <protection hidden="1"/>
    </xf>
    <xf numFmtId="0" fontId="11" fillId="2" borderId="21" xfId="5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 vertical="top" wrapText="1"/>
    </xf>
    <xf numFmtId="0" fontId="11" fillId="0" borderId="11" xfId="5" applyNumberFormat="1" applyFont="1" applyFill="1" applyBorder="1" applyAlignment="1" applyProtection="1">
      <alignment horizontal="center"/>
      <protection hidden="1"/>
    </xf>
    <xf numFmtId="0" fontId="11" fillId="0" borderId="21" xfId="5" applyNumberFormat="1" applyFont="1" applyFill="1" applyBorder="1" applyAlignment="1" applyProtection="1">
      <alignment horizontal="center"/>
      <protection hidden="1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5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" applyNumberFormat="1" applyFont="1" applyFill="1" applyBorder="1" applyAlignment="1" applyProtection="1">
      <alignment horizontal="center" vertical="center" wrapText="1"/>
      <protection hidden="1"/>
    </xf>
    <xf numFmtId="0" fontId="11" fillId="0" borderId="26" xfId="5" applyNumberFormat="1" applyFont="1" applyFill="1" applyBorder="1" applyAlignment="1" applyProtection="1">
      <alignment horizontal="center" vertical="center"/>
      <protection hidden="1"/>
    </xf>
    <xf numFmtId="0" fontId="11" fillId="0" borderId="23" xfId="5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right"/>
    </xf>
    <xf numFmtId="0" fontId="17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45"/>
  <sheetViews>
    <sheetView topLeftCell="A25" zoomScaleNormal="100" workbookViewId="0">
      <selection activeCell="A30" sqref="A30"/>
    </sheetView>
  </sheetViews>
  <sheetFormatPr defaultRowHeight="15" x14ac:dyDescent="0.25"/>
  <cols>
    <col min="1" max="1" width="20.85546875" style="2" customWidth="1"/>
    <col min="2" max="2" width="46.42578125" style="2" customWidth="1"/>
    <col min="3" max="3" width="23.28515625" style="2" customWidth="1"/>
    <col min="4" max="16384" width="9.140625" style="2"/>
  </cols>
  <sheetData>
    <row r="1" spans="1:9" ht="62.25" customHeight="1" x14ac:dyDescent="0.25">
      <c r="C1" s="183" t="s">
        <v>436</v>
      </c>
    </row>
    <row r="2" spans="1:9" ht="20.25" customHeight="1" x14ac:dyDescent="0.25">
      <c r="C2" s="183"/>
    </row>
    <row r="3" spans="1:9" x14ac:dyDescent="0.25">
      <c r="A3" s="212" t="s">
        <v>434</v>
      </c>
      <c r="B3" s="212"/>
      <c r="C3" s="212"/>
    </row>
    <row r="4" spans="1:9" x14ac:dyDescent="0.25">
      <c r="C4" s="3" t="s">
        <v>115</v>
      </c>
    </row>
    <row r="5" spans="1:9" ht="82.5" customHeight="1" x14ac:dyDescent="0.25">
      <c r="A5" s="10" t="s">
        <v>0</v>
      </c>
      <c r="B5" s="11" t="s">
        <v>1</v>
      </c>
      <c r="C5" s="12" t="s">
        <v>488</v>
      </c>
    </row>
    <row r="6" spans="1:9" x14ac:dyDescent="0.25">
      <c r="A6" s="11" t="s">
        <v>2</v>
      </c>
      <c r="B6" s="10" t="s">
        <v>3</v>
      </c>
      <c r="C6" s="17">
        <f>C12+C15+C20+C22+C7</f>
        <v>22072.799999999999</v>
      </c>
    </row>
    <row r="7" spans="1:9" ht="31.5" customHeight="1" x14ac:dyDescent="0.25">
      <c r="A7" s="11" t="s">
        <v>397</v>
      </c>
      <c r="B7" s="21" t="s">
        <v>310</v>
      </c>
      <c r="C7" s="17">
        <f>C8+C9+C10+C11</f>
        <v>1599.9999999999998</v>
      </c>
    </row>
    <row r="8" spans="1:9" ht="65.25" customHeight="1" x14ac:dyDescent="0.25">
      <c r="A8" s="14" t="s">
        <v>398</v>
      </c>
      <c r="B8" s="174" t="s">
        <v>399</v>
      </c>
      <c r="C8" s="18">
        <v>500.9</v>
      </c>
    </row>
    <row r="9" spans="1:9" ht="66.75" customHeight="1" x14ac:dyDescent="0.25">
      <c r="A9" s="14" t="s">
        <v>402</v>
      </c>
      <c r="B9" s="174" t="s">
        <v>400</v>
      </c>
      <c r="C9" s="18">
        <v>5</v>
      </c>
      <c r="I9" s="184"/>
    </row>
    <row r="10" spans="1:9" ht="57" customHeight="1" x14ac:dyDescent="0.25">
      <c r="A10" s="14" t="s">
        <v>403</v>
      </c>
      <c r="B10" s="174" t="s">
        <v>401</v>
      </c>
      <c r="C10" s="18">
        <v>1194.3</v>
      </c>
    </row>
    <row r="11" spans="1:9" ht="57" customHeight="1" x14ac:dyDescent="0.25">
      <c r="A11" s="14" t="s">
        <v>423</v>
      </c>
      <c r="B11" s="174" t="s">
        <v>424</v>
      </c>
      <c r="C11" s="18">
        <v>-100.2</v>
      </c>
    </row>
    <row r="12" spans="1:9" ht="24" customHeight="1" x14ac:dyDescent="0.25">
      <c r="A12" s="11" t="s">
        <v>4</v>
      </c>
      <c r="B12" s="13" t="s">
        <v>5</v>
      </c>
      <c r="C12" s="17">
        <f>C13</f>
        <v>17131.8</v>
      </c>
    </row>
    <row r="13" spans="1:9" ht="28.5" customHeight="1" x14ac:dyDescent="0.25">
      <c r="A13" s="14" t="s">
        <v>6</v>
      </c>
      <c r="B13" s="15" t="s">
        <v>7</v>
      </c>
      <c r="C13" s="18">
        <f>C14</f>
        <v>17131.8</v>
      </c>
    </row>
    <row r="14" spans="1:9" ht="57" customHeight="1" x14ac:dyDescent="0.25">
      <c r="A14" s="14" t="s">
        <v>8</v>
      </c>
      <c r="B14" s="15" t="s">
        <v>9</v>
      </c>
      <c r="C14" s="18">
        <v>17131.8</v>
      </c>
    </row>
    <row r="15" spans="1:9" ht="18.75" customHeight="1" x14ac:dyDescent="0.25">
      <c r="A15" s="11" t="s">
        <v>10</v>
      </c>
      <c r="B15" s="13" t="s">
        <v>11</v>
      </c>
      <c r="C15" s="17">
        <f>C16+C17</f>
        <v>231</v>
      </c>
    </row>
    <row r="16" spans="1:9" ht="38.25" customHeight="1" x14ac:dyDescent="0.25">
      <c r="A16" s="14" t="s">
        <v>12</v>
      </c>
      <c r="B16" s="15" t="s">
        <v>168</v>
      </c>
      <c r="C16" s="18">
        <v>108</v>
      </c>
    </row>
    <row r="17" spans="1:3" ht="23.45" customHeight="1" x14ac:dyDescent="0.25">
      <c r="A17" s="11" t="s">
        <v>13</v>
      </c>
      <c r="B17" s="13" t="s">
        <v>14</v>
      </c>
      <c r="C17" s="17">
        <f>C19+C18</f>
        <v>123</v>
      </c>
    </row>
    <row r="18" spans="1:3" ht="61.5" customHeight="1" x14ac:dyDescent="0.25">
      <c r="A18" s="14" t="s">
        <v>258</v>
      </c>
      <c r="B18" s="15" t="s">
        <v>259</v>
      </c>
      <c r="C18" s="18">
        <v>113</v>
      </c>
    </row>
    <row r="19" spans="1:3" ht="63" customHeight="1" x14ac:dyDescent="0.25">
      <c r="A19" s="14" t="s">
        <v>261</v>
      </c>
      <c r="B19" s="15" t="s">
        <v>260</v>
      </c>
      <c r="C19" s="18">
        <v>10</v>
      </c>
    </row>
    <row r="20" spans="1:3" ht="26.25" customHeight="1" x14ac:dyDescent="0.25">
      <c r="A20" s="11" t="s">
        <v>15</v>
      </c>
      <c r="B20" s="13" t="s">
        <v>16</v>
      </c>
      <c r="C20" s="17">
        <f>C21</f>
        <v>83</v>
      </c>
    </row>
    <row r="21" spans="1:3" ht="66.75" customHeight="1" x14ac:dyDescent="0.25">
      <c r="A21" s="14" t="s">
        <v>17</v>
      </c>
      <c r="B21" s="15" t="s">
        <v>18</v>
      </c>
      <c r="C21" s="18">
        <v>83</v>
      </c>
    </row>
    <row r="22" spans="1:3" ht="45" customHeight="1" x14ac:dyDescent="0.25">
      <c r="A22" s="11" t="s">
        <v>19</v>
      </c>
      <c r="B22" s="13" t="s">
        <v>162</v>
      </c>
      <c r="C22" s="17">
        <f>C23+C24+C25</f>
        <v>3027</v>
      </c>
    </row>
    <row r="23" spans="1:3" ht="47.25" customHeight="1" x14ac:dyDescent="0.25">
      <c r="A23" s="14" t="s">
        <v>20</v>
      </c>
      <c r="B23" s="15" t="s">
        <v>169</v>
      </c>
      <c r="C23" s="18">
        <v>0</v>
      </c>
    </row>
    <row r="24" spans="1:3" ht="58.5" customHeight="1" x14ac:dyDescent="0.25">
      <c r="A24" s="14" t="s">
        <v>21</v>
      </c>
      <c r="B24" s="15" t="s">
        <v>22</v>
      </c>
      <c r="C24" s="18">
        <v>2800</v>
      </c>
    </row>
    <row r="25" spans="1:3" ht="75" customHeight="1" x14ac:dyDescent="0.25">
      <c r="A25" s="14" t="s">
        <v>194</v>
      </c>
      <c r="B25" s="15" t="s">
        <v>195</v>
      </c>
      <c r="C25" s="18">
        <v>227</v>
      </c>
    </row>
    <row r="26" spans="1:3" ht="30.75" customHeight="1" x14ac:dyDescent="0.25">
      <c r="A26" s="11" t="s">
        <v>23</v>
      </c>
      <c r="B26" s="13" t="s">
        <v>163</v>
      </c>
      <c r="C26" s="17">
        <f>C27+C29+C32+C34</f>
        <v>7981.9</v>
      </c>
    </row>
    <row r="27" spans="1:3" ht="44.25" customHeight="1" x14ac:dyDescent="0.25">
      <c r="A27" s="14" t="s">
        <v>425</v>
      </c>
      <c r="B27" s="15" t="s">
        <v>164</v>
      </c>
      <c r="C27" s="18">
        <f>C28</f>
        <v>3089.2</v>
      </c>
    </row>
    <row r="28" spans="1:3" ht="39.75" customHeight="1" x14ac:dyDescent="0.25">
      <c r="A28" s="14" t="s">
        <v>426</v>
      </c>
      <c r="B28" s="15" t="s">
        <v>170</v>
      </c>
      <c r="C28" s="18">
        <v>3089.2</v>
      </c>
    </row>
    <row r="29" spans="1:3" ht="39.75" customHeight="1" x14ac:dyDescent="0.25">
      <c r="A29" s="11" t="s">
        <v>427</v>
      </c>
      <c r="B29" s="13" t="s">
        <v>165</v>
      </c>
      <c r="C29" s="18">
        <f>C30+C31</f>
        <v>434</v>
      </c>
    </row>
    <row r="30" spans="1:3" ht="44.25" customHeight="1" x14ac:dyDescent="0.25">
      <c r="A30" s="14" t="s">
        <v>428</v>
      </c>
      <c r="B30" s="15" t="s">
        <v>171</v>
      </c>
      <c r="C30" s="18">
        <v>40</v>
      </c>
    </row>
    <row r="31" spans="1:3" ht="54" customHeight="1" x14ac:dyDescent="0.25">
      <c r="A31" s="14" t="s">
        <v>429</v>
      </c>
      <c r="B31" s="15" t="s">
        <v>172</v>
      </c>
      <c r="C31" s="18">
        <v>394</v>
      </c>
    </row>
    <row r="32" spans="1:3" ht="23.25" customHeight="1" x14ac:dyDescent="0.25">
      <c r="A32" s="11" t="s">
        <v>430</v>
      </c>
      <c r="B32" s="13" t="s">
        <v>137</v>
      </c>
      <c r="C32" s="17">
        <f>C33</f>
        <v>4458.7</v>
      </c>
    </row>
    <row r="33" spans="1:3" ht="54" customHeight="1" x14ac:dyDescent="0.25">
      <c r="A33" s="14" t="s">
        <v>431</v>
      </c>
      <c r="B33" s="15" t="s">
        <v>173</v>
      </c>
      <c r="C33" s="18">
        <f>7.6+353+6.8+169.3+50+3872</f>
        <v>4458.7</v>
      </c>
    </row>
    <row r="34" spans="1:3" ht="54" hidden="1" customHeight="1" x14ac:dyDescent="0.25">
      <c r="A34" s="11" t="s">
        <v>432</v>
      </c>
      <c r="B34" s="13" t="s">
        <v>190</v>
      </c>
      <c r="C34" s="17">
        <f>C35</f>
        <v>0</v>
      </c>
    </row>
    <row r="35" spans="1:3" ht="54" hidden="1" customHeight="1" x14ac:dyDescent="0.25">
      <c r="A35" s="14" t="s">
        <v>433</v>
      </c>
      <c r="B35" s="15" t="s">
        <v>190</v>
      </c>
      <c r="C35" s="18">
        <v>0</v>
      </c>
    </row>
    <row r="36" spans="1:3" ht="18.75" customHeight="1" x14ac:dyDescent="0.25">
      <c r="A36" s="11"/>
      <c r="B36" s="13" t="s">
        <v>24</v>
      </c>
      <c r="C36" s="17">
        <f>C6+C26</f>
        <v>30054.699999999997</v>
      </c>
    </row>
    <row r="40" spans="1:3" x14ac:dyDescent="0.25">
      <c r="B40" s="8"/>
    </row>
    <row r="43" spans="1:3" x14ac:dyDescent="0.25">
      <c r="B43" s="9"/>
    </row>
    <row r="45" spans="1:3" x14ac:dyDescent="0.25">
      <c r="B45" s="8"/>
    </row>
  </sheetData>
  <mergeCells count="1">
    <mergeCell ref="A3:C3"/>
  </mergeCells>
  <pageMargins left="0" right="0" top="0" bottom="0" header="0" footer="0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72"/>
  <sheetViews>
    <sheetView view="pageLayout" topLeftCell="A52" zoomScaleNormal="100" workbookViewId="0">
      <selection activeCell="O16" sqref="O16"/>
    </sheetView>
  </sheetViews>
  <sheetFormatPr defaultRowHeight="11.25" x14ac:dyDescent="0.2"/>
  <cols>
    <col min="1" max="1" width="52.7109375" style="77" customWidth="1"/>
    <col min="2" max="2" width="5.5703125" style="77" customWidth="1"/>
    <col min="3" max="3" width="5.42578125" style="78" customWidth="1"/>
    <col min="4" max="4" width="5.28515625" style="78" customWidth="1"/>
    <col min="5" max="5" width="15" style="79" customWidth="1"/>
    <col min="6" max="6" width="7.140625" style="80" customWidth="1"/>
    <col min="7" max="7" width="11" style="81" customWidth="1"/>
    <col min="8" max="16384" width="9.140625" style="81"/>
  </cols>
  <sheetData>
    <row r="1" spans="1:8" ht="60.75" customHeight="1" x14ac:dyDescent="0.2">
      <c r="F1" s="128"/>
      <c r="G1" s="237" t="s">
        <v>478</v>
      </c>
      <c r="H1" s="237"/>
    </row>
    <row r="2" spans="1:8" ht="15.75" customHeight="1" x14ac:dyDescent="0.2">
      <c r="A2" s="236" t="s">
        <v>496</v>
      </c>
      <c r="B2" s="236"/>
      <c r="C2" s="236"/>
      <c r="D2" s="236"/>
      <c r="E2" s="236"/>
      <c r="F2" s="236"/>
      <c r="G2" s="236"/>
    </row>
    <row r="4" spans="1:8" ht="90" customHeight="1" x14ac:dyDescent="0.2">
      <c r="A4" s="244" t="s">
        <v>25</v>
      </c>
      <c r="B4" s="225" t="s">
        <v>419</v>
      </c>
      <c r="C4" s="225" t="s">
        <v>26</v>
      </c>
      <c r="D4" s="225" t="s">
        <v>27</v>
      </c>
      <c r="E4" s="227" t="s">
        <v>28</v>
      </c>
      <c r="F4" s="227" t="s">
        <v>29</v>
      </c>
      <c r="G4" s="223" t="s">
        <v>495</v>
      </c>
      <c r="H4" s="224"/>
    </row>
    <row r="5" spans="1:8" ht="14.25" customHeight="1" x14ac:dyDescent="0.2">
      <c r="A5" s="245"/>
      <c r="B5" s="226"/>
      <c r="C5" s="226"/>
      <c r="D5" s="226"/>
      <c r="E5" s="228"/>
      <c r="F5" s="228"/>
      <c r="G5" s="16" t="s">
        <v>311</v>
      </c>
      <c r="H5" s="16" t="s">
        <v>455</v>
      </c>
    </row>
    <row r="6" spans="1:8" ht="13.5" customHeight="1" x14ac:dyDescent="0.2">
      <c r="A6" s="180" t="s">
        <v>30</v>
      </c>
      <c r="B6" s="16">
        <v>650</v>
      </c>
      <c r="C6" s="43">
        <v>1</v>
      </c>
      <c r="D6" s="43">
        <v>0</v>
      </c>
      <c r="E6" s="28" t="s">
        <v>138</v>
      </c>
      <c r="F6" s="28" t="s">
        <v>138</v>
      </c>
      <c r="G6" s="39">
        <f>G7+G16+G26+G33</f>
        <v>15450</v>
      </c>
      <c r="H6" s="39">
        <f>H7+H16+H26+H33</f>
        <v>16080</v>
      </c>
    </row>
    <row r="7" spans="1:8" ht="24.75" customHeight="1" x14ac:dyDescent="0.2">
      <c r="A7" s="180" t="s">
        <v>31</v>
      </c>
      <c r="B7" s="16">
        <v>650</v>
      </c>
      <c r="C7" s="43">
        <v>1</v>
      </c>
      <c r="D7" s="43">
        <v>2</v>
      </c>
      <c r="E7" s="28" t="s">
        <v>138</v>
      </c>
      <c r="F7" s="28" t="s">
        <v>138</v>
      </c>
      <c r="G7" s="39">
        <f t="shared" ref="G7:H8" si="0">G8</f>
        <v>1626</v>
      </c>
      <c r="H7" s="39">
        <f t="shared" si="0"/>
        <v>1626</v>
      </c>
    </row>
    <row r="8" spans="1:8" ht="30" customHeight="1" x14ac:dyDescent="0.2">
      <c r="A8" s="40" t="s">
        <v>505</v>
      </c>
      <c r="B8" s="16">
        <v>650</v>
      </c>
      <c r="C8" s="43">
        <v>1</v>
      </c>
      <c r="D8" s="43">
        <v>2</v>
      </c>
      <c r="E8" s="28">
        <v>1800000000</v>
      </c>
      <c r="F8" s="28" t="s">
        <v>138</v>
      </c>
      <c r="G8" s="39">
        <f t="shared" si="0"/>
        <v>1626</v>
      </c>
      <c r="H8" s="39">
        <f t="shared" si="0"/>
        <v>1626</v>
      </c>
    </row>
    <row r="9" spans="1:8" ht="22.5" customHeight="1" x14ac:dyDescent="0.2">
      <c r="A9" s="40" t="s">
        <v>250</v>
      </c>
      <c r="B9" s="16">
        <v>650</v>
      </c>
      <c r="C9" s="36">
        <v>1</v>
      </c>
      <c r="D9" s="36">
        <v>2</v>
      </c>
      <c r="E9" s="37">
        <v>1810000000</v>
      </c>
      <c r="F9" s="37" t="s">
        <v>138</v>
      </c>
      <c r="G9" s="39">
        <f t="shared" ref="G9:H12" si="1">G10</f>
        <v>1626</v>
      </c>
      <c r="H9" s="39">
        <f t="shared" si="1"/>
        <v>1626</v>
      </c>
    </row>
    <row r="10" spans="1:8" ht="21" customHeight="1" x14ac:dyDescent="0.2">
      <c r="A10" s="40" t="s">
        <v>251</v>
      </c>
      <c r="B10" s="16">
        <v>650</v>
      </c>
      <c r="C10" s="36">
        <v>1</v>
      </c>
      <c r="D10" s="36">
        <v>2</v>
      </c>
      <c r="E10" s="37">
        <v>1810100000</v>
      </c>
      <c r="F10" s="37"/>
      <c r="G10" s="39">
        <f t="shared" si="1"/>
        <v>1626</v>
      </c>
      <c r="H10" s="39">
        <f t="shared" si="1"/>
        <v>1626</v>
      </c>
    </row>
    <row r="11" spans="1:8" ht="22.5" customHeight="1" x14ac:dyDescent="0.2">
      <c r="A11" s="40" t="s">
        <v>196</v>
      </c>
      <c r="B11" s="16">
        <v>650</v>
      </c>
      <c r="C11" s="36">
        <v>1</v>
      </c>
      <c r="D11" s="36">
        <v>2</v>
      </c>
      <c r="E11" s="37" t="s">
        <v>408</v>
      </c>
      <c r="F11" s="37" t="s">
        <v>110</v>
      </c>
      <c r="G11" s="39">
        <f t="shared" si="1"/>
        <v>1626</v>
      </c>
      <c r="H11" s="39">
        <f t="shared" si="1"/>
        <v>1626</v>
      </c>
    </row>
    <row r="12" spans="1:8" ht="22.5" customHeight="1" x14ac:dyDescent="0.2">
      <c r="A12" s="40" t="s">
        <v>142</v>
      </c>
      <c r="B12" s="16">
        <v>650</v>
      </c>
      <c r="C12" s="36">
        <v>1</v>
      </c>
      <c r="D12" s="36">
        <v>2</v>
      </c>
      <c r="E12" s="37" t="s">
        <v>408</v>
      </c>
      <c r="F12" s="37" t="s">
        <v>143</v>
      </c>
      <c r="G12" s="39">
        <f t="shared" si="1"/>
        <v>1626</v>
      </c>
      <c r="H12" s="39">
        <f t="shared" si="1"/>
        <v>1626</v>
      </c>
    </row>
    <row r="13" spans="1:8" ht="22.5" customHeight="1" x14ac:dyDescent="0.2">
      <c r="A13" s="40" t="s">
        <v>147</v>
      </c>
      <c r="B13" s="16">
        <v>650</v>
      </c>
      <c r="C13" s="36">
        <v>1</v>
      </c>
      <c r="D13" s="36">
        <v>2</v>
      </c>
      <c r="E13" s="37" t="s">
        <v>408</v>
      </c>
      <c r="F13" s="37" t="s">
        <v>148</v>
      </c>
      <c r="G13" s="39">
        <f>G14+G15</f>
        <v>1626</v>
      </c>
      <c r="H13" s="39">
        <f>H14+H15</f>
        <v>1626</v>
      </c>
    </row>
    <row r="14" spans="1:8" ht="22.5" customHeight="1" x14ac:dyDescent="0.2">
      <c r="A14" s="41" t="s">
        <v>238</v>
      </c>
      <c r="B14" s="16">
        <v>650</v>
      </c>
      <c r="C14" s="36">
        <v>1</v>
      </c>
      <c r="D14" s="36">
        <v>2</v>
      </c>
      <c r="E14" s="37" t="s">
        <v>408</v>
      </c>
      <c r="F14" s="37">
        <v>121</v>
      </c>
      <c r="G14" s="39">
        <v>1326</v>
      </c>
      <c r="H14" s="39">
        <v>1326</v>
      </c>
    </row>
    <row r="15" spans="1:8" ht="22.5" customHeight="1" x14ac:dyDescent="0.2">
      <c r="A15" s="41" t="s">
        <v>239</v>
      </c>
      <c r="B15" s="16">
        <v>650</v>
      </c>
      <c r="C15" s="36">
        <v>1</v>
      </c>
      <c r="D15" s="36">
        <v>2</v>
      </c>
      <c r="E15" s="37" t="s">
        <v>408</v>
      </c>
      <c r="F15" s="37">
        <v>129</v>
      </c>
      <c r="G15" s="39">
        <v>300</v>
      </c>
      <c r="H15" s="39">
        <v>300</v>
      </c>
    </row>
    <row r="16" spans="1:8" ht="38.25" customHeight="1" x14ac:dyDescent="0.2">
      <c r="A16" s="41" t="s">
        <v>32</v>
      </c>
      <c r="B16" s="16">
        <v>650</v>
      </c>
      <c r="C16" s="36">
        <v>1</v>
      </c>
      <c r="D16" s="36">
        <v>4</v>
      </c>
      <c r="E16" s="37"/>
      <c r="F16" s="37"/>
      <c r="G16" s="39">
        <f t="shared" ref="G16:H21" si="2">G17</f>
        <v>8072</v>
      </c>
      <c r="H16" s="39">
        <f t="shared" si="2"/>
        <v>8072</v>
      </c>
    </row>
    <row r="17" spans="1:8" ht="22.5" customHeight="1" x14ac:dyDescent="0.2">
      <c r="A17" s="40" t="s">
        <v>505</v>
      </c>
      <c r="B17" s="16">
        <v>650</v>
      </c>
      <c r="C17" s="36">
        <v>1</v>
      </c>
      <c r="D17" s="36">
        <v>4</v>
      </c>
      <c r="E17" s="37">
        <v>1800000000</v>
      </c>
      <c r="F17" s="37" t="s">
        <v>138</v>
      </c>
      <c r="G17" s="39">
        <f t="shared" si="2"/>
        <v>8072</v>
      </c>
      <c r="H17" s="39">
        <f t="shared" si="2"/>
        <v>8072</v>
      </c>
    </row>
    <row r="18" spans="1:8" ht="22.5" customHeight="1" x14ac:dyDescent="0.2">
      <c r="A18" s="40" t="s">
        <v>250</v>
      </c>
      <c r="B18" s="16">
        <v>650</v>
      </c>
      <c r="C18" s="36">
        <v>1</v>
      </c>
      <c r="D18" s="36">
        <v>4</v>
      </c>
      <c r="E18" s="37">
        <v>1810000000</v>
      </c>
      <c r="F18" s="37" t="s">
        <v>138</v>
      </c>
      <c r="G18" s="39">
        <f t="shared" si="2"/>
        <v>8072</v>
      </c>
      <c r="H18" s="39">
        <f t="shared" si="2"/>
        <v>8072</v>
      </c>
    </row>
    <row r="19" spans="1:8" ht="33.75" customHeight="1" x14ac:dyDescent="0.2">
      <c r="A19" s="40" t="s">
        <v>251</v>
      </c>
      <c r="B19" s="16">
        <v>650</v>
      </c>
      <c r="C19" s="36">
        <v>1</v>
      </c>
      <c r="D19" s="36">
        <v>4</v>
      </c>
      <c r="E19" s="37">
        <v>1810100000</v>
      </c>
      <c r="F19" s="37"/>
      <c r="G19" s="39">
        <f t="shared" si="2"/>
        <v>8072</v>
      </c>
      <c r="H19" s="39">
        <f t="shared" si="2"/>
        <v>8072</v>
      </c>
    </row>
    <row r="20" spans="1:8" ht="11.25" customHeight="1" x14ac:dyDescent="0.2">
      <c r="A20" s="40" t="s">
        <v>128</v>
      </c>
      <c r="B20" s="16">
        <v>650</v>
      </c>
      <c r="C20" s="36">
        <v>1</v>
      </c>
      <c r="D20" s="36">
        <v>4</v>
      </c>
      <c r="E20" s="37">
        <v>1810102040</v>
      </c>
      <c r="F20" s="37" t="s">
        <v>110</v>
      </c>
      <c r="G20" s="39">
        <f t="shared" si="2"/>
        <v>8072</v>
      </c>
      <c r="H20" s="39">
        <f t="shared" si="2"/>
        <v>8072</v>
      </c>
    </row>
    <row r="21" spans="1:8" ht="45" customHeight="1" x14ac:dyDescent="0.2">
      <c r="A21" s="40" t="s">
        <v>142</v>
      </c>
      <c r="B21" s="16">
        <v>650</v>
      </c>
      <c r="C21" s="36">
        <v>1</v>
      </c>
      <c r="D21" s="36">
        <v>4</v>
      </c>
      <c r="E21" s="37">
        <v>1810102040</v>
      </c>
      <c r="F21" s="37" t="s">
        <v>143</v>
      </c>
      <c r="G21" s="39">
        <f t="shared" si="2"/>
        <v>8072</v>
      </c>
      <c r="H21" s="39">
        <f t="shared" si="2"/>
        <v>8072</v>
      </c>
    </row>
    <row r="22" spans="1:8" ht="22.5" x14ac:dyDescent="0.2">
      <c r="A22" s="40" t="s">
        <v>147</v>
      </c>
      <c r="B22" s="16">
        <v>650</v>
      </c>
      <c r="C22" s="36">
        <v>1</v>
      </c>
      <c r="D22" s="36">
        <v>4</v>
      </c>
      <c r="E22" s="37">
        <v>1810102040</v>
      </c>
      <c r="F22" s="37" t="s">
        <v>148</v>
      </c>
      <c r="G22" s="39">
        <f>G23+G24+G25</f>
        <v>8072</v>
      </c>
      <c r="H22" s="39">
        <f>H23+H24+H25</f>
        <v>8072</v>
      </c>
    </row>
    <row r="23" spans="1:8" x14ac:dyDescent="0.2">
      <c r="A23" s="41" t="s">
        <v>238</v>
      </c>
      <c r="B23" s="16">
        <v>650</v>
      </c>
      <c r="C23" s="36">
        <v>1</v>
      </c>
      <c r="D23" s="36">
        <v>4</v>
      </c>
      <c r="E23" s="37">
        <v>1810102040</v>
      </c>
      <c r="F23" s="37">
        <v>121</v>
      </c>
      <c r="G23" s="39">
        <v>6060</v>
      </c>
      <c r="H23" s="39">
        <v>6060</v>
      </c>
    </row>
    <row r="24" spans="1:8" ht="23.25" customHeight="1" x14ac:dyDescent="0.2">
      <c r="A24" s="41" t="s">
        <v>129</v>
      </c>
      <c r="B24" s="16">
        <v>650</v>
      </c>
      <c r="C24" s="36">
        <v>1</v>
      </c>
      <c r="D24" s="36">
        <v>4</v>
      </c>
      <c r="E24" s="37">
        <v>1810102040</v>
      </c>
      <c r="F24" s="37">
        <v>122</v>
      </c>
      <c r="G24" s="39">
        <v>212</v>
      </c>
      <c r="H24" s="39">
        <v>212</v>
      </c>
    </row>
    <row r="25" spans="1:8" ht="41.25" customHeight="1" x14ac:dyDescent="0.2">
      <c r="A25" s="41" t="s">
        <v>239</v>
      </c>
      <c r="B25" s="16">
        <v>650</v>
      </c>
      <c r="C25" s="36">
        <v>1</v>
      </c>
      <c r="D25" s="36">
        <v>4</v>
      </c>
      <c r="E25" s="37">
        <v>1810102040</v>
      </c>
      <c r="F25" s="37">
        <v>129</v>
      </c>
      <c r="G25" s="39">
        <v>1800</v>
      </c>
      <c r="H25" s="39">
        <v>1800</v>
      </c>
    </row>
    <row r="26" spans="1:8" ht="11.25" customHeight="1" x14ac:dyDescent="0.2">
      <c r="A26" s="35" t="s">
        <v>33</v>
      </c>
      <c r="B26" s="16">
        <v>650</v>
      </c>
      <c r="C26" s="36">
        <v>1</v>
      </c>
      <c r="D26" s="36">
        <v>11</v>
      </c>
      <c r="E26" s="37"/>
      <c r="F26" s="37" t="s">
        <v>138</v>
      </c>
      <c r="G26" s="39">
        <f t="shared" ref="G26:H29" si="3">G27</f>
        <v>50</v>
      </c>
      <c r="H26" s="39">
        <f t="shared" si="3"/>
        <v>50</v>
      </c>
    </row>
    <row r="27" spans="1:8" ht="33.75" customHeight="1" x14ac:dyDescent="0.2">
      <c r="A27" s="40" t="s">
        <v>313</v>
      </c>
      <c r="B27" s="16">
        <v>650</v>
      </c>
      <c r="C27" s="36">
        <v>1</v>
      </c>
      <c r="D27" s="36">
        <v>11</v>
      </c>
      <c r="E27" s="37">
        <v>1100000000</v>
      </c>
      <c r="F27" s="37" t="s">
        <v>138</v>
      </c>
      <c r="G27" s="39">
        <f t="shared" si="3"/>
        <v>50</v>
      </c>
      <c r="H27" s="39">
        <f t="shared" si="3"/>
        <v>50</v>
      </c>
    </row>
    <row r="28" spans="1:8" ht="38.25" customHeight="1" x14ac:dyDescent="0.2">
      <c r="A28" s="40" t="s">
        <v>157</v>
      </c>
      <c r="B28" s="16">
        <v>650</v>
      </c>
      <c r="C28" s="36">
        <v>1</v>
      </c>
      <c r="D28" s="36">
        <v>11</v>
      </c>
      <c r="E28" s="37">
        <v>1110000000</v>
      </c>
      <c r="F28" s="37" t="s">
        <v>138</v>
      </c>
      <c r="G28" s="39">
        <f t="shared" si="3"/>
        <v>50</v>
      </c>
      <c r="H28" s="39">
        <f t="shared" si="3"/>
        <v>50</v>
      </c>
    </row>
    <row r="29" spans="1:8" ht="33.75" customHeight="1" x14ac:dyDescent="0.2">
      <c r="A29" s="40" t="s">
        <v>229</v>
      </c>
      <c r="B29" s="16">
        <v>650</v>
      </c>
      <c r="C29" s="36">
        <v>1</v>
      </c>
      <c r="D29" s="36">
        <v>11</v>
      </c>
      <c r="E29" s="37">
        <v>1110100000</v>
      </c>
      <c r="F29" s="37" t="s">
        <v>138</v>
      </c>
      <c r="G29" s="39">
        <f t="shared" si="3"/>
        <v>50</v>
      </c>
      <c r="H29" s="39">
        <f t="shared" si="3"/>
        <v>50</v>
      </c>
    </row>
    <row r="30" spans="1:8" ht="33.75" customHeight="1" x14ac:dyDescent="0.2">
      <c r="A30" s="40" t="s">
        <v>131</v>
      </c>
      <c r="B30" s="16">
        <v>650</v>
      </c>
      <c r="C30" s="36">
        <v>1</v>
      </c>
      <c r="D30" s="36">
        <v>11</v>
      </c>
      <c r="E30" s="37">
        <v>1110122020</v>
      </c>
      <c r="F30" s="37" t="s">
        <v>110</v>
      </c>
      <c r="G30" s="39">
        <f>G31</f>
        <v>50</v>
      </c>
      <c r="H30" s="39">
        <f>H31</f>
        <v>50</v>
      </c>
    </row>
    <row r="31" spans="1:8" ht="33.75" customHeight="1" x14ac:dyDescent="0.2">
      <c r="A31" s="41" t="s">
        <v>149</v>
      </c>
      <c r="B31" s="16">
        <v>650</v>
      </c>
      <c r="C31" s="36">
        <v>1</v>
      </c>
      <c r="D31" s="36">
        <v>11</v>
      </c>
      <c r="E31" s="37">
        <v>1110122020</v>
      </c>
      <c r="F31" s="37" t="s">
        <v>150</v>
      </c>
      <c r="G31" s="39">
        <f>G32</f>
        <v>50</v>
      </c>
      <c r="H31" s="39">
        <f>H32</f>
        <v>50</v>
      </c>
    </row>
    <row r="32" spans="1:8" ht="11.25" customHeight="1" x14ac:dyDescent="0.2">
      <c r="A32" s="41" t="s">
        <v>132</v>
      </c>
      <c r="B32" s="16">
        <v>650</v>
      </c>
      <c r="C32" s="36">
        <v>1</v>
      </c>
      <c r="D32" s="36">
        <v>11</v>
      </c>
      <c r="E32" s="37">
        <v>1110122020</v>
      </c>
      <c r="F32" s="37" t="s">
        <v>125</v>
      </c>
      <c r="G32" s="39">
        <v>50</v>
      </c>
      <c r="H32" s="39">
        <v>50</v>
      </c>
    </row>
    <row r="33" spans="1:8" ht="11.25" customHeight="1" x14ac:dyDescent="0.2">
      <c r="A33" s="35" t="s">
        <v>34</v>
      </c>
      <c r="B33" s="16">
        <v>650</v>
      </c>
      <c r="C33" s="36">
        <v>1</v>
      </c>
      <c r="D33" s="36">
        <v>13</v>
      </c>
      <c r="E33" s="37" t="s">
        <v>138</v>
      </c>
      <c r="F33" s="37" t="s">
        <v>138</v>
      </c>
      <c r="G33" s="39">
        <f>G34+G40+G53+G60+G70+G94</f>
        <v>5702</v>
      </c>
      <c r="H33" s="39">
        <f>H34+H40+H53+H60+H70+H94</f>
        <v>6332</v>
      </c>
    </row>
    <row r="34" spans="1:8" ht="22.5" customHeight="1" x14ac:dyDescent="0.2">
      <c r="A34" s="40" t="s">
        <v>506</v>
      </c>
      <c r="B34" s="16">
        <v>650</v>
      </c>
      <c r="C34" s="36">
        <v>1</v>
      </c>
      <c r="D34" s="36">
        <v>13</v>
      </c>
      <c r="E34" s="37">
        <v>2500000000</v>
      </c>
      <c r="F34" s="37" t="s">
        <v>138</v>
      </c>
      <c r="G34" s="39">
        <f t="shared" ref="G34:H38" si="4">G35</f>
        <v>1</v>
      </c>
      <c r="H34" s="39">
        <f t="shared" si="4"/>
        <v>1</v>
      </c>
    </row>
    <row r="35" spans="1:8" ht="35.25" customHeight="1" x14ac:dyDescent="0.2">
      <c r="A35" s="40" t="s">
        <v>230</v>
      </c>
      <c r="B35" s="16">
        <v>650</v>
      </c>
      <c r="C35" s="36">
        <v>1</v>
      </c>
      <c r="D35" s="36">
        <v>13</v>
      </c>
      <c r="E35" s="37">
        <v>2500100000</v>
      </c>
      <c r="F35" s="37" t="s">
        <v>138</v>
      </c>
      <c r="G35" s="39">
        <f t="shared" si="4"/>
        <v>1</v>
      </c>
      <c r="H35" s="39">
        <f t="shared" si="4"/>
        <v>1</v>
      </c>
    </row>
    <row r="36" spans="1:8" ht="35.25" customHeight="1" x14ac:dyDescent="0.2">
      <c r="A36" s="40" t="s">
        <v>203</v>
      </c>
      <c r="B36" s="16">
        <v>650</v>
      </c>
      <c r="C36" s="36">
        <v>1</v>
      </c>
      <c r="D36" s="36">
        <v>13</v>
      </c>
      <c r="E36" s="37">
        <v>2500199990</v>
      </c>
      <c r="F36" s="37" t="s">
        <v>110</v>
      </c>
      <c r="G36" s="39">
        <f t="shared" si="4"/>
        <v>1</v>
      </c>
      <c r="H36" s="39">
        <f t="shared" si="4"/>
        <v>1</v>
      </c>
    </row>
    <row r="37" spans="1:8" ht="35.25" customHeight="1" x14ac:dyDescent="0.2">
      <c r="A37" s="41" t="s">
        <v>271</v>
      </c>
      <c r="B37" s="16">
        <v>650</v>
      </c>
      <c r="C37" s="36">
        <v>1</v>
      </c>
      <c r="D37" s="36">
        <v>13</v>
      </c>
      <c r="E37" s="37">
        <v>2500199990</v>
      </c>
      <c r="F37" s="37" t="s">
        <v>139</v>
      </c>
      <c r="G37" s="39">
        <f t="shared" si="4"/>
        <v>1</v>
      </c>
      <c r="H37" s="39">
        <f t="shared" si="4"/>
        <v>1</v>
      </c>
    </row>
    <row r="38" spans="1:8" ht="35.25" customHeight="1" x14ac:dyDescent="0.2">
      <c r="A38" s="41" t="s">
        <v>140</v>
      </c>
      <c r="B38" s="16">
        <v>650</v>
      </c>
      <c r="C38" s="36">
        <v>1</v>
      </c>
      <c r="D38" s="36">
        <v>13</v>
      </c>
      <c r="E38" s="37">
        <v>2500199990</v>
      </c>
      <c r="F38" s="37" t="s">
        <v>141</v>
      </c>
      <c r="G38" s="39">
        <f t="shared" si="4"/>
        <v>1</v>
      </c>
      <c r="H38" s="39">
        <f t="shared" si="4"/>
        <v>1</v>
      </c>
    </row>
    <row r="39" spans="1:8" ht="22.5" x14ac:dyDescent="0.2">
      <c r="A39" s="41" t="s">
        <v>130</v>
      </c>
      <c r="B39" s="16">
        <v>650</v>
      </c>
      <c r="C39" s="36">
        <v>1</v>
      </c>
      <c r="D39" s="36">
        <v>13</v>
      </c>
      <c r="E39" s="37">
        <v>2500199990</v>
      </c>
      <c r="F39" s="37">
        <v>244</v>
      </c>
      <c r="G39" s="39">
        <v>1</v>
      </c>
      <c r="H39" s="39">
        <v>1</v>
      </c>
    </row>
    <row r="40" spans="1:8" ht="33.75" customHeight="1" x14ac:dyDescent="0.2">
      <c r="A40" s="40" t="s">
        <v>409</v>
      </c>
      <c r="B40" s="16">
        <v>650</v>
      </c>
      <c r="C40" s="36">
        <v>1</v>
      </c>
      <c r="D40" s="36">
        <v>13</v>
      </c>
      <c r="E40" s="37">
        <v>1000000000</v>
      </c>
      <c r="F40" s="37" t="s">
        <v>138</v>
      </c>
      <c r="G40" s="39">
        <f>G41+G47</f>
        <v>1</v>
      </c>
      <c r="H40" s="39">
        <f>H41+H47</f>
        <v>1</v>
      </c>
    </row>
    <row r="41" spans="1:8" ht="33" customHeight="1" x14ac:dyDescent="0.2">
      <c r="A41" s="40" t="s">
        <v>197</v>
      </c>
      <c r="B41" s="16">
        <v>650</v>
      </c>
      <c r="C41" s="36">
        <v>1</v>
      </c>
      <c r="D41" s="36">
        <v>13</v>
      </c>
      <c r="E41" s="37">
        <v>1020000000</v>
      </c>
      <c r="F41" s="37" t="s">
        <v>138</v>
      </c>
      <c r="G41" s="39">
        <f t="shared" ref="G41:H45" si="5">G42</f>
        <v>0.5</v>
      </c>
      <c r="H41" s="39">
        <f t="shared" si="5"/>
        <v>0.5</v>
      </c>
    </row>
    <row r="42" spans="1:8" ht="21.75" customHeight="1" x14ac:dyDescent="0.2">
      <c r="A42" s="40" t="s">
        <v>198</v>
      </c>
      <c r="B42" s="16">
        <v>650</v>
      </c>
      <c r="C42" s="36">
        <v>1</v>
      </c>
      <c r="D42" s="36">
        <v>13</v>
      </c>
      <c r="E42" s="37">
        <v>1020100000</v>
      </c>
      <c r="F42" s="37" t="s">
        <v>138</v>
      </c>
      <c r="G42" s="39">
        <f t="shared" si="5"/>
        <v>0.5</v>
      </c>
      <c r="H42" s="39">
        <f t="shared" si="5"/>
        <v>0.5</v>
      </c>
    </row>
    <row r="43" spans="1:8" ht="21.75" customHeight="1" x14ac:dyDescent="0.2">
      <c r="A43" s="40" t="s">
        <v>199</v>
      </c>
      <c r="B43" s="16">
        <v>650</v>
      </c>
      <c r="C43" s="36">
        <v>1</v>
      </c>
      <c r="D43" s="36">
        <v>13</v>
      </c>
      <c r="E43" s="37">
        <v>1020120040</v>
      </c>
      <c r="F43" s="37" t="s">
        <v>110</v>
      </c>
      <c r="G43" s="39">
        <f t="shared" si="5"/>
        <v>0.5</v>
      </c>
      <c r="H43" s="39">
        <f t="shared" si="5"/>
        <v>0.5</v>
      </c>
    </row>
    <row r="44" spans="1:8" ht="21.75" customHeight="1" x14ac:dyDescent="0.2">
      <c r="A44" s="41" t="s">
        <v>271</v>
      </c>
      <c r="B44" s="16">
        <v>650</v>
      </c>
      <c r="C44" s="43">
        <v>1</v>
      </c>
      <c r="D44" s="43">
        <v>13</v>
      </c>
      <c r="E44" s="28">
        <v>1020120040</v>
      </c>
      <c r="F44" s="37" t="s">
        <v>139</v>
      </c>
      <c r="G44" s="39">
        <f t="shared" si="5"/>
        <v>0.5</v>
      </c>
      <c r="H44" s="39">
        <f t="shared" si="5"/>
        <v>0.5</v>
      </c>
    </row>
    <row r="45" spans="1:8" ht="21.75" customHeight="1" x14ac:dyDescent="0.2">
      <c r="A45" s="41" t="s">
        <v>140</v>
      </c>
      <c r="B45" s="16">
        <v>650</v>
      </c>
      <c r="C45" s="43">
        <v>1</v>
      </c>
      <c r="D45" s="43">
        <v>13</v>
      </c>
      <c r="E45" s="28">
        <v>1020120040</v>
      </c>
      <c r="F45" s="37" t="s">
        <v>141</v>
      </c>
      <c r="G45" s="39">
        <f t="shared" si="5"/>
        <v>0.5</v>
      </c>
      <c r="H45" s="39">
        <f t="shared" si="5"/>
        <v>0.5</v>
      </c>
    </row>
    <row r="46" spans="1:8" ht="22.5" x14ac:dyDescent="0.2">
      <c r="A46" s="41" t="s">
        <v>130</v>
      </c>
      <c r="B46" s="16">
        <v>650</v>
      </c>
      <c r="C46" s="43">
        <v>1</v>
      </c>
      <c r="D46" s="43">
        <v>13</v>
      </c>
      <c r="E46" s="28">
        <v>1020120040</v>
      </c>
      <c r="F46" s="37">
        <v>244</v>
      </c>
      <c r="G46" s="39">
        <v>0.5</v>
      </c>
      <c r="H46" s="39">
        <v>0.5</v>
      </c>
    </row>
    <row r="47" spans="1:8" ht="11.25" customHeight="1" x14ac:dyDescent="0.2">
      <c r="A47" s="45" t="s">
        <v>211</v>
      </c>
      <c r="B47" s="16">
        <v>650</v>
      </c>
      <c r="C47" s="43">
        <v>1</v>
      </c>
      <c r="D47" s="43">
        <v>13</v>
      </c>
      <c r="E47" s="20">
        <v>1030000000</v>
      </c>
      <c r="F47" s="82"/>
      <c r="G47" s="19">
        <f t="shared" ref="G47:H51" si="6">G48</f>
        <v>0.5</v>
      </c>
      <c r="H47" s="19">
        <f t="shared" si="6"/>
        <v>0.5</v>
      </c>
    </row>
    <row r="48" spans="1:8" ht="42" customHeight="1" x14ac:dyDescent="0.2">
      <c r="A48" s="45" t="s">
        <v>212</v>
      </c>
      <c r="B48" s="16">
        <v>650</v>
      </c>
      <c r="C48" s="43">
        <v>1</v>
      </c>
      <c r="D48" s="43">
        <v>13</v>
      </c>
      <c r="E48" s="20">
        <v>1030100000</v>
      </c>
      <c r="F48" s="82"/>
      <c r="G48" s="19">
        <f t="shared" si="6"/>
        <v>0.5</v>
      </c>
      <c r="H48" s="19">
        <f t="shared" si="6"/>
        <v>0.5</v>
      </c>
    </row>
    <row r="49" spans="1:8" ht="25.5" customHeight="1" x14ac:dyDescent="0.2">
      <c r="A49" s="45" t="s">
        <v>203</v>
      </c>
      <c r="B49" s="16">
        <v>650</v>
      </c>
      <c r="C49" s="43">
        <v>1</v>
      </c>
      <c r="D49" s="43">
        <v>13</v>
      </c>
      <c r="E49" s="20">
        <v>1030199990</v>
      </c>
      <c r="F49" s="83" t="s">
        <v>110</v>
      </c>
      <c r="G49" s="19">
        <f t="shared" si="6"/>
        <v>0.5</v>
      </c>
      <c r="H49" s="19">
        <f t="shared" si="6"/>
        <v>0.5</v>
      </c>
    </row>
    <row r="50" spans="1:8" ht="25.5" customHeight="1" x14ac:dyDescent="0.2">
      <c r="A50" s="41" t="s">
        <v>271</v>
      </c>
      <c r="B50" s="16">
        <v>650</v>
      </c>
      <c r="C50" s="20" t="s">
        <v>305</v>
      </c>
      <c r="D50" s="20">
        <v>13</v>
      </c>
      <c r="E50" s="20">
        <v>1030199990</v>
      </c>
      <c r="F50" s="83" t="s">
        <v>139</v>
      </c>
      <c r="G50" s="19">
        <f t="shared" si="6"/>
        <v>0.5</v>
      </c>
      <c r="H50" s="19">
        <f t="shared" si="6"/>
        <v>0.5</v>
      </c>
    </row>
    <row r="51" spans="1:8" ht="25.5" customHeight="1" x14ac:dyDescent="0.2">
      <c r="A51" s="41" t="s">
        <v>140</v>
      </c>
      <c r="B51" s="16">
        <v>650</v>
      </c>
      <c r="C51" s="20" t="s">
        <v>305</v>
      </c>
      <c r="D51" s="20">
        <v>13</v>
      </c>
      <c r="E51" s="20">
        <v>1030199990</v>
      </c>
      <c r="F51" s="83" t="s">
        <v>141</v>
      </c>
      <c r="G51" s="19">
        <f t="shared" si="6"/>
        <v>0.5</v>
      </c>
      <c r="H51" s="19">
        <f t="shared" si="6"/>
        <v>0.5</v>
      </c>
    </row>
    <row r="52" spans="1:8" ht="22.5" x14ac:dyDescent="0.2">
      <c r="A52" s="41" t="s">
        <v>130</v>
      </c>
      <c r="B52" s="16">
        <v>650</v>
      </c>
      <c r="C52" s="20" t="s">
        <v>305</v>
      </c>
      <c r="D52" s="20">
        <v>13</v>
      </c>
      <c r="E52" s="20">
        <v>1030199990</v>
      </c>
      <c r="F52" s="37">
        <v>244</v>
      </c>
      <c r="G52" s="19">
        <v>0.5</v>
      </c>
      <c r="H52" s="19">
        <v>0.5</v>
      </c>
    </row>
    <row r="53" spans="1:8" ht="22.5" customHeight="1" x14ac:dyDescent="0.2">
      <c r="A53" s="181" t="s">
        <v>331</v>
      </c>
      <c r="B53" s="16">
        <v>650</v>
      </c>
      <c r="C53" s="43">
        <v>1</v>
      </c>
      <c r="D53" s="43">
        <v>13</v>
      </c>
      <c r="E53" s="28">
        <v>1200000000</v>
      </c>
      <c r="F53" s="37" t="s">
        <v>138</v>
      </c>
      <c r="G53" s="39">
        <f t="shared" ref="G53:H58" si="7">G54</f>
        <v>13</v>
      </c>
      <c r="H53" s="39">
        <f t="shared" si="7"/>
        <v>13</v>
      </c>
    </row>
    <row r="54" spans="1:8" ht="22.5" customHeight="1" x14ac:dyDescent="0.2">
      <c r="A54" s="41" t="s">
        <v>314</v>
      </c>
      <c r="B54" s="16">
        <v>650</v>
      </c>
      <c r="C54" s="36">
        <v>1</v>
      </c>
      <c r="D54" s="36">
        <v>13</v>
      </c>
      <c r="E54" s="28" t="s">
        <v>315</v>
      </c>
      <c r="F54" s="38"/>
      <c r="G54" s="39">
        <f t="shared" si="7"/>
        <v>13</v>
      </c>
      <c r="H54" s="39">
        <f t="shared" si="7"/>
        <v>13</v>
      </c>
    </row>
    <row r="55" spans="1:8" ht="22.5" customHeight="1" x14ac:dyDescent="0.2">
      <c r="A55" s="40" t="s">
        <v>202</v>
      </c>
      <c r="B55" s="16">
        <v>650</v>
      </c>
      <c r="C55" s="36">
        <v>1</v>
      </c>
      <c r="D55" s="36">
        <v>13</v>
      </c>
      <c r="E55" s="37" t="s">
        <v>316</v>
      </c>
      <c r="F55" s="38"/>
      <c r="G55" s="39">
        <f t="shared" si="7"/>
        <v>13</v>
      </c>
      <c r="H55" s="39">
        <f t="shared" si="7"/>
        <v>13</v>
      </c>
    </row>
    <row r="56" spans="1:8" ht="22.5" customHeight="1" x14ac:dyDescent="0.2">
      <c r="A56" s="40" t="s">
        <v>203</v>
      </c>
      <c r="B56" s="16">
        <v>650</v>
      </c>
      <c r="C56" s="36">
        <v>1</v>
      </c>
      <c r="D56" s="36">
        <v>13</v>
      </c>
      <c r="E56" s="37" t="s">
        <v>317</v>
      </c>
      <c r="F56" s="38"/>
      <c r="G56" s="39">
        <f t="shared" si="7"/>
        <v>13</v>
      </c>
      <c r="H56" s="39">
        <f t="shared" si="7"/>
        <v>13</v>
      </c>
    </row>
    <row r="57" spans="1:8" ht="22.5" customHeight="1" x14ac:dyDescent="0.2">
      <c r="A57" s="41" t="s">
        <v>271</v>
      </c>
      <c r="B57" s="16">
        <v>650</v>
      </c>
      <c r="C57" s="36">
        <v>1</v>
      </c>
      <c r="D57" s="36">
        <v>13</v>
      </c>
      <c r="E57" s="37" t="s">
        <v>317</v>
      </c>
      <c r="F57" s="38">
        <v>200</v>
      </c>
      <c r="G57" s="39">
        <f t="shared" si="7"/>
        <v>13</v>
      </c>
      <c r="H57" s="39">
        <f t="shared" si="7"/>
        <v>13</v>
      </c>
    </row>
    <row r="58" spans="1:8" ht="22.5" customHeight="1" x14ac:dyDescent="0.2">
      <c r="A58" s="41" t="s">
        <v>140</v>
      </c>
      <c r="B58" s="16">
        <v>650</v>
      </c>
      <c r="C58" s="36">
        <v>1</v>
      </c>
      <c r="D58" s="36">
        <v>13</v>
      </c>
      <c r="E58" s="37" t="s">
        <v>317</v>
      </c>
      <c r="F58" s="38">
        <v>240</v>
      </c>
      <c r="G58" s="39">
        <f t="shared" si="7"/>
        <v>13</v>
      </c>
      <c r="H58" s="39">
        <f t="shared" si="7"/>
        <v>13</v>
      </c>
    </row>
    <row r="59" spans="1:8" ht="22.5" x14ac:dyDescent="0.2">
      <c r="A59" s="41" t="s">
        <v>130</v>
      </c>
      <c r="B59" s="16">
        <v>650</v>
      </c>
      <c r="C59" s="36">
        <v>1</v>
      </c>
      <c r="D59" s="36">
        <v>13</v>
      </c>
      <c r="E59" s="37" t="s">
        <v>317</v>
      </c>
      <c r="F59" s="37">
        <v>244</v>
      </c>
      <c r="G59" s="39">
        <v>13</v>
      </c>
      <c r="H59" s="39">
        <v>13</v>
      </c>
    </row>
    <row r="60" spans="1:8" ht="22.5" customHeight="1" x14ac:dyDescent="0.2">
      <c r="A60" s="40" t="s">
        <v>410</v>
      </c>
      <c r="B60" s="16">
        <v>650</v>
      </c>
      <c r="C60" s="36">
        <v>1</v>
      </c>
      <c r="D60" s="36">
        <v>13</v>
      </c>
      <c r="E60" s="37">
        <v>1700000000</v>
      </c>
      <c r="F60" s="37" t="s">
        <v>138</v>
      </c>
      <c r="G60" s="39">
        <f>G61</f>
        <v>487</v>
      </c>
      <c r="H60" s="39">
        <f>H61</f>
        <v>407</v>
      </c>
    </row>
    <row r="61" spans="1:8" ht="38.25" customHeight="1" x14ac:dyDescent="0.2">
      <c r="A61" s="40" t="s">
        <v>257</v>
      </c>
      <c r="B61" s="16">
        <v>650</v>
      </c>
      <c r="C61" s="36">
        <v>1</v>
      </c>
      <c r="D61" s="36">
        <v>13</v>
      </c>
      <c r="E61" s="37">
        <v>1700100000</v>
      </c>
      <c r="F61" s="37" t="s">
        <v>138</v>
      </c>
      <c r="G61" s="39">
        <f>G62</f>
        <v>487</v>
      </c>
      <c r="H61" s="39">
        <f>H62</f>
        <v>407</v>
      </c>
    </row>
    <row r="62" spans="1:8" ht="35.25" customHeight="1" x14ac:dyDescent="0.2">
      <c r="A62" s="40" t="s">
        <v>203</v>
      </c>
      <c r="B62" s="16">
        <v>650</v>
      </c>
      <c r="C62" s="36">
        <v>1</v>
      </c>
      <c r="D62" s="36">
        <v>13</v>
      </c>
      <c r="E62" s="37">
        <v>1700199990</v>
      </c>
      <c r="F62" s="37" t="s">
        <v>110</v>
      </c>
      <c r="G62" s="39">
        <f>G63+G66</f>
        <v>487</v>
      </c>
      <c r="H62" s="39">
        <f>H63+H66</f>
        <v>407</v>
      </c>
    </row>
    <row r="63" spans="1:8" ht="35.25" customHeight="1" x14ac:dyDescent="0.2">
      <c r="A63" s="41" t="s">
        <v>271</v>
      </c>
      <c r="B63" s="16">
        <v>650</v>
      </c>
      <c r="C63" s="36">
        <v>1</v>
      </c>
      <c r="D63" s="36">
        <v>13</v>
      </c>
      <c r="E63" s="37">
        <v>1700199990</v>
      </c>
      <c r="F63" s="37" t="s">
        <v>139</v>
      </c>
      <c r="G63" s="39">
        <f>G64</f>
        <v>440</v>
      </c>
      <c r="H63" s="39">
        <f>H64</f>
        <v>360</v>
      </c>
    </row>
    <row r="64" spans="1:8" ht="35.25" customHeight="1" x14ac:dyDescent="0.2">
      <c r="A64" s="41" t="s">
        <v>140</v>
      </c>
      <c r="B64" s="16">
        <v>650</v>
      </c>
      <c r="C64" s="36">
        <v>1</v>
      </c>
      <c r="D64" s="36">
        <v>13</v>
      </c>
      <c r="E64" s="37">
        <v>1700199990</v>
      </c>
      <c r="F64" s="37" t="s">
        <v>141</v>
      </c>
      <c r="G64" s="39">
        <f>G65</f>
        <v>440</v>
      </c>
      <c r="H64" s="39">
        <f>H65</f>
        <v>360</v>
      </c>
    </row>
    <row r="65" spans="1:8" ht="22.5" x14ac:dyDescent="0.2">
      <c r="A65" s="41" t="s">
        <v>130</v>
      </c>
      <c r="B65" s="16">
        <v>650</v>
      </c>
      <c r="C65" s="36">
        <v>1</v>
      </c>
      <c r="D65" s="36">
        <v>13</v>
      </c>
      <c r="E65" s="37">
        <v>1700199990</v>
      </c>
      <c r="F65" s="37">
        <v>244</v>
      </c>
      <c r="G65" s="39">
        <v>440</v>
      </c>
      <c r="H65" s="39">
        <v>360</v>
      </c>
    </row>
    <row r="66" spans="1:8" ht="11.25" customHeight="1" x14ac:dyDescent="0.2">
      <c r="A66" s="41" t="s">
        <v>149</v>
      </c>
      <c r="B66" s="16">
        <v>650</v>
      </c>
      <c r="C66" s="36">
        <v>1</v>
      </c>
      <c r="D66" s="36">
        <v>13</v>
      </c>
      <c r="E66" s="37">
        <v>1700199990</v>
      </c>
      <c r="F66" s="37" t="s">
        <v>150</v>
      </c>
      <c r="G66" s="39">
        <f>G67</f>
        <v>47</v>
      </c>
      <c r="H66" s="39">
        <f>H67</f>
        <v>47</v>
      </c>
    </row>
    <row r="67" spans="1:8" ht="11.25" customHeight="1" x14ac:dyDescent="0.2">
      <c r="A67" s="41" t="s">
        <v>151</v>
      </c>
      <c r="B67" s="16">
        <v>650</v>
      </c>
      <c r="C67" s="36">
        <v>1</v>
      </c>
      <c r="D67" s="36">
        <v>13</v>
      </c>
      <c r="E67" s="37">
        <v>1700199990</v>
      </c>
      <c r="F67" s="37" t="s">
        <v>152</v>
      </c>
      <c r="G67" s="39">
        <f>G68+G69</f>
        <v>47</v>
      </c>
      <c r="H67" s="39">
        <f>H68+H69</f>
        <v>47</v>
      </c>
    </row>
    <row r="68" spans="1:8" x14ac:dyDescent="0.2">
      <c r="A68" s="41" t="s">
        <v>242</v>
      </c>
      <c r="B68" s="16">
        <v>650</v>
      </c>
      <c r="C68" s="36">
        <v>1</v>
      </c>
      <c r="D68" s="36">
        <v>13</v>
      </c>
      <c r="E68" s="37">
        <v>1700199990</v>
      </c>
      <c r="F68" s="37">
        <v>851</v>
      </c>
      <c r="G68" s="39">
        <v>20</v>
      </c>
      <c r="H68" s="39">
        <v>20</v>
      </c>
    </row>
    <row r="69" spans="1:8" x14ac:dyDescent="0.2">
      <c r="A69" s="41" t="s">
        <v>243</v>
      </c>
      <c r="B69" s="16">
        <v>650</v>
      </c>
      <c r="C69" s="36">
        <v>1</v>
      </c>
      <c r="D69" s="36">
        <v>13</v>
      </c>
      <c r="E69" s="37">
        <v>1700199990</v>
      </c>
      <c r="F69" s="37">
        <v>852</v>
      </c>
      <c r="G69" s="39">
        <v>27</v>
      </c>
      <c r="H69" s="39">
        <v>27</v>
      </c>
    </row>
    <row r="70" spans="1:8" ht="22.5" customHeight="1" x14ac:dyDescent="0.2">
      <c r="A70" s="40" t="s">
        <v>505</v>
      </c>
      <c r="B70" s="16">
        <v>650</v>
      </c>
      <c r="C70" s="36">
        <v>1</v>
      </c>
      <c r="D70" s="36">
        <v>13</v>
      </c>
      <c r="E70" s="37">
        <v>1800000000</v>
      </c>
      <c r="F70" s="37" t="s">
        <v>138</v>
      </c>
      <c r="G70" s="39">
        <f>G71</f>
        <v>4516</v>
      </c>
      <c r="H70" s="39">
        <f>H71</f>
        <v>4506</v>
      </c>
    </row>
    <row r="71" spans="1:8" ht="22.5" customHeight="1" x14ac:dyDescent="0.2">
      <c r="A71" s="40" t="s">
        <v>250</v>
      </c>
      <c r="B71" s="16">
        <v>650</v>
      </c>
      <c r="C71" s="36">
        <v>1</v>
      </c>
      <c r="D71" s="36">
        <v>13</v>
      </c>
      <c r="E71" s="37">
        <v>1810000000</v>
      </c>
      <c r="F71" s="37" t="s">
        <v>138</v>
      </c>
      <c r="G71" s="39">
        <f>G72</f>
        <v>4516</v>
      </c>
      <c r="H71" s="39">
        <f>H72</f>
        <v>4506</v>
      </c>
    </row>
    <row r="72" spans="1:8" ht="33.75" customHeight="1" x14ac:dyDescent="0.2">
      <c r="A72" s="40" t="s">
        <v>251</v>
      </c>
      <c r="B72" s="16">
        <v>650</v>
      </c>
      <c r="C72" s="36">
        <v>1</v>
      </c>
      <c r="D72" s="36">
        <v>13</v>
      </c>
      <c r="E72" s="37">
        <v>1810100000</v>
      </c>
      <c r="F72" s="37"/>
      <c r="G72" s="39">
        <f>G73+G86</f>
        <v>4516</v>
      </c>
      <c r="H72" s="39">
        <f>H73+H86</f>
        <v>4506</v>
      </c>
    </row>
    <row r="73" spans="1:8" ht="27.75" customHeight="1" x14ac:dyDescent="0.2">
      <c r="A73" s="40" t="s">
        <v>200</v>
      </c>
      <c r="B73" s="16">
        <v>650</v>
      </c>
      <c r="C73" s="36">
        <v>1</v>
      </c>
      <c r="D73" s="36">
        <v>13</v>
      </c>
      <c r="E73" s="37">
        <v>1810100590</v>
      </c>
      <c r="F73" s="37" t="s">
        <v>110</v>
      </c>
      <c r="G73" s="39">
        <f>G74+G79+G82</f>
        <v>4427</v>
      </c>
      <c r="H73" s="39">
        <f>H74+H79+H82</f>
        <v>4417</v>
      </c>
    </row>
    <row r="74" spans="1:8" ht="48.75" customHeight="1" x14ac:dyDescent="0.2">
      <c r="A74" s="40" t="s">
        <v>142</v>
      </c>
      <c r="B74" s="16">
        <v>650</v>
      </c>
      <c r="C74" s="36">
        <v>1</v>
      </c>
      <c r="D74" s="36">
        <v>13</v>
      </c>
      <c r="E74" s="37">
        <v>1810100590</v>
      </c>
      <c r="F74" s="37" t="s">
        <v>143</v>
      </c>
      <c r="G74" s="39">
        <f>G75</f>
        <v>4340</v>
      </c>
      <c r="H74" s="39">
        <f>H75</f>
        <v>4340</v>
      </c>
    </row>
    <row r="75" spans="1:8" ht="12.75" customHeight="1" x14ac:dyDescent="0.2">
      <c r="A75" s="40" t="s">
        <v>144</v>
      </c>
      <c r="B75" s="16">
        <v>650</v>
      </c>
      <c r="C75" s="36">
        <v>1</v>
      </c>
      <c r="D75" s="36">
        <v>13</v>
      </c>
      <c r="E75" s="37">
        <v>1810100590</v>
      </c>
      <c r="F75" s="37" t="s">
        <v>145</v>
      </c>
      <c r="G75" s="39">
        <f>G76+G77+G78</f>
        <v>4340</v>
      </c>
      <c r="H75" s="39">
        <f>H76+H77+H78</f>
        <v>4340</v>
      </c>
    </row>
    <row r="76" spans="1:8" x14ac:dyDescent="0.2">
      <c r="A76" s="41" t="s">
        <v>240</v>
      </c>
      <c r="B76" s="16">
        <v>650</v>
      </c>
      <c r="C76" s="36">
        <v>1</v>
      </c>
      <c r="D76" s="36">
        <v>13</v>
      </c>
      <c r="E76" s="37">
        <v>1810100590</v>
      </c>
      <c r="F76" s="37">
        <v>111</v>
      </c>
      <c r="G76" s="39">
        <v>3200</v>
      </c>
      <c r="H76" s="39">
        <v>3200</v>
      </c>
    </row>
    <row r="77" spans="1:8" ht="23.25" customHeight="1" x14ac:dyDescent="0.2">
      <c r="A77" s="41" t="s">
        <v>133</v>
      </c>
      <c r="B77" s="16">
        <v>650</v>
      </c>
      <c r="C77" s="36">
        <v>1</v>
      </c>
      <c r="D77" s="36">
        <v>13</v>
      </c>
      <c r="E77" s="37">
        <v>1810100590</v>
      </c>
      <c r="F77" s="37">
        <v>112</v>
      </c>
      <c r="G77" s="39">
        <v>150</v>
      </c>
      <c r="H77" s="39">
        <v>150</v>
      </c>
    </row>
    <row r="78" spans="1:8" ht="40.5" customHeight="1" x14ac:dyDescent="0.2">
      <c r="A78" s="41" t="s">
        <v>241</v>
      </c>
      <c r="B78" s="16">
        <v>650</v>
      </c>
      <c r="C78" s="36">
        <v>1</v>
      </c>
      <c r="D78" s="36">
        <v>13</v>
      </c>
      <c r="E78" s="37">
        <v>1810100590</v>
      </c>
      <c r="F78" s="37">
        <v>119</v>
      </c>
      <c r="G78" s="84">
        <v>990</v>
      </c>
      <c r="H78" s="84">
        <v>990</v>
      </c>
    </row>
    <row r="79" spans="1:8" ht="25.5" customHeight="1" x14ac:dyDescent="0.2">
      <c r="A79" s="41" t="s">
        <v>271</v>
      </c>
      <c r="B79" s="16">
        <v>650</v>
      </c>
      <c r="C79" s="36">
        <v>1</v>
      </c>
      <c r="D79" s="36">
        <v>13</v>
      </c>
      <c r="E79" s="37">
        <v>1810100590</v>
      </c>
      <c r="F79" s="37" t="s">
        <v>139</v>
      </c>
      <c r="G79" s="39">
        <f>G80</f>
        <v>70</v>
      </c>
      <c r="H79" s="39">
        <f>H80</f>
        <v>60</v>
      </c>
    </row>
    <row r="80" spans="1:8" ht="26.25" customHeight="1" x14ac:dyDescent="0.2">
      <c r="A80" s="41" t="s">
        <v>140</v>
      </c>
      <c r="B80" s="16">
        <v>650</v>
      </c>
      <c r="C80" s="36">
        <v>1</v>
      </c>
      <c r="D80" s="36">
        <v>13</v>
      </c>
      <c r="E80" s="37">
        <v>1810100590</v>
      </c>
      <c r="F80" s="37" t="s">
        <v>141</v>
      </c>
      <c r="G80" s="39">
        <f>G81</f>
        <v>70</v>
      </c>
      <c r="H80" s="39">
        <f>H81</f>
        <v>60</v>
      </c>
    </row>
    <row r="81" spans="1:8" ht="13.5" customHeight="1" x14ac:dyDescent="0.2">
      <c r="A81" s="41" t="s">
        <v>130</v>
      </c>
      <c r="B81" s="16">
        <v>650</v>
      </c>
      <c r="C81" s="36">
        <v>1</v>
      </c>
      <c r="D81" s="36">
        <v>13</v>
      </c>
      <c r="E81" s="37">
        <v>1810100590</v>
      </c>
      <c r="F81" s="37">
        <v>244</v>
      </c>
      <c r="G81" s="39">
        <v>70</v>
      </c>
      <c r="H81" s="39">
        <v>60</v>
      </c>
    </row>
    <row r="82" spans="1:8" ht="11.25" customHeight="1" x14ac:dyDescent="0.2">
      <c r="A82" s="41" t="s">
        <v>149</v>
      </c>
      <c r="B82" s="16">
        <v>650</v>
      </c>
      <c r="C82" s="36">
        <v>1</v>
      </c>
      <c r="D82" s="36">
        <v>13</v>
      </c>
      <c r="E82" s="37">
        <v>1810100590</v>
      </c>
      <c r="F82" s="37" t="s">
        <v>150</v>
      </c>
      <c r="G82" s="39">
        <f>G83</f>
        <v>17</v>
      </c>
      <c r="H82" s="39">
        <f>H83</f>
        <v>17</v>
      </c>
    </row>
    <row r="83" spans="1:8" ht="13.5" customHeight="1" x14ac:dyDescent="0.2">
      <c r="A83" s="41" t="s">
        <v>151</v>
      </c>
      <c r="B83" s="16">
        <v>650</v>
      </c>
      <c r="C83" s="36">
        <v>1</v>
      </c>
      <c r="D83" s="36">
        <v>13</v>
      </c>
      <c r="E83" s="37">
        <v>1810100590</v>
      </c>
      <c r="F83" s="37" t="s">
        <v>152</v>
      </c>
      <c r="G83" s="39">
        <f>G84+G85</f>
        <v>17</v>
      </c>
      <c r="H83" s="39">
        <f>H84+H85</f>
        <v>17</v>
      </c>
    </row>
    <row r="84" spans="1:8" x14ac:dyDescent="0.2">
      <c r="A84" s="41" t="s">
        <v>242</v>
      </c>
      <c r="B84" s="16">
        <v>650</v>
      </c>
      <c r="C84" s="36">
        <v>1</v>
      </c>
      <c r="D84" s="36">
        <v>13</v>
      </c>
      <c r="E84" s="37">
        <v>1810100590</v>
      </c>
      <c r="F84" s="37" t="s">
        <v>474</v>
      </c>
      <c r="G84" s="39">
        <v>12</v>
      </c>
      <c r="H84" s="39">
        <v>12</v>
      </c>
    </row>
    <row r="85" spans="1:8" x14ac:dyDescent="0.2">
      <c r="A85" s="41" t="s">
        <v>243</v>
      </c>
      <c r="B85" s="16">
        <v>650</v>
      </c>
      <c r="C85" s="36">
        <v>1</v>
      </c>
      <c r="D85" s="36">
        <v>13</v>
      </c>
      <c r="E85" s="37">
        <v>1810100590</v>
      </c>
      <c r="F85" s="37" t="s">
        <v>475</v>
      </c>
      <c r="G85" s="39">
        <v>5</v>
      </c>
      <c r="H85" s="39">
        <v>5</v>
      </c>
    </row>
    <row r="86" spans="1:8" ht="11.25" customHeight="1" x14ac:dyDescent="0.2">
      <c r="A86" s="5" t="s">
        <v>201</v>
      </c>
      <c r="B86" s="16">
        <v>650</v>
      </c>
      <c r="C86" s="36">
        <v>1</v>
      </c>
      <c r="D86" s="36">
        <v>13</v>
      </c>
      <c r="E86" s="37">
        <v>1810102400</v>
      </c>
      <c r="F86" s="37" t="s">
        <v>110</v>
      </c>
      <c r="G86" s="39">
        <f>G87+G90</f>
        <v>89</v>
      </c>
      <c r="H86" s="39">
        <f>H87+H90</f>
        <v>89</v>
      </c>
    </row>
    <row r="87" spans="1:8" ht="22.5" customHeight="1" x14ac:dyDescent="0.2">
      <c r="A87" s="41" t="s">
        <v>271</v>
      </c>
      <c r="B87" s="16">
        <v>650</v>
      </c>
      <c r="C87" s="36">
        <v>1</v>
      </c>
      <c r="D87" s="36">
        <v>13</v>
      </c>
      <c r="E87" s="37">
        <v>1810102400</v>
      </c>
      <c r="F87" s="37" t="s">
        <v>139</v>
      </c>
      <c r="G87" s="39">
        <f>G88</f>
        <v>70</v>
      </c>
      <c r="H87" s="39">
        <f>H88</f>
        <v>70</v>
      </c>
    </row>
    <row r="88" spans="1:8" ht="22.5" customHeight="1" x14ac:dyDescent="0.2">
      <c r="A88" s="41" t="s">
        <v>140</v>
      </c>
      <c r="B88" s="16">
        <v>650</v>
      </c>
      <c r="C88" s="36">
        <v>1</v>
      </c>
      <c r="D88" s="36">
        <v>13</v>
      </c>
      <c r="E88" s="37">
        <v>1810102400</v>
      </c>
      <c r="F88" s="37" t="s">
        <v>141</v>
      </c>
      <c r="G88" s="39">
        <f>G89</f>
        <v>70</v>
      </c>
      <c r="H88" s="39">
        <f>H89</f>
        <v>70</v>
      </c>
    </row>
    <row r="89" spans="1:8" ht="22.5" x14ac:dyDescent="0.2">
      <c r="A89" s="41" t="s">
        <v>130</v>
      </c>
      <c r="B89" s="16">
        <v>650</v>
      </c>
      <c r="C89" s="36">
        <v>1</v>
      </c>
      <c r="D89" s="36">
        <v>13</v>
      </c>
      <c r="E89" s="37">
        <v>1810102400</v>
      </c>
      <c r="F89" s="37">
        <v>244</v>
      </c>
      <c r="G89" s="39">
        <v>70</v>
      </c>
      <c r="H89" s="39">
        <v>70</v>
      </c>
    </row>
    <row r="90" spans="1:8" x14ac:dyDescent="0.2">
      <c r="A90" s="41" t="s">
        <v>149</v>
      </c>
      <c r="B90" s="16">
        <v>650</v>
      </c>
      <c r="C90" s="36">
        <v>1</v>
      </c>
      <c r="D90" s="36">
        <v>13</v>
      </c>
      <c r="E90" s="37">
        <v>1810100590</v>
      </c>
      <c r="F90" s="37" t="s">
        <v>150</v>
      </c>
      <c r="G90" s="39">
        <f>G91</f>
        <v>19</v>
      </c>
      <c r="H90" s="39">
        <f>H91</f>
        <v>19</v>
      </c>
    </row>
    <row r="91" spans="1:8" ht="10.5" customHeight="1" x14ac:dyDescent="0.2">
      <c r="A91" s="41" t="s">
        <v>151</v>
      </c>
      <c r="B91" s="16">
        <v>650</v>
      </c>
      <c r="C91" s="36">
        <v>1</v>
      </c>
      <c r="D91" s="36">
        <v>13</v>
      </c>
      <c r="E91" s="37">
        <v>1810100590</v>
      </c>
      <c r="F91" s="37" t="s">
        <v>152</v>
      </c>
      <c r="G91" s="39">
        <f>G93+G92</f>
        <v>19</v>
      </c>
      <c r="H91" s="39">
        <f>H93+H92</f>
        <v>19</v>
      </c>
    </row>
    <row r="92" spans="1:8" ht="12.75" customHeight="1" x14ac:dyDescent="0.2">
      <c r="A92" s="41" t="s">
        <v>243</v>
      </c>
      <c r="B92" s="16">
        <v>650</v>
      </c>
      <c r="C92" s="36">
        <v>1</v>
      </c>
      <c r="D92" s="36">
        <v>13</v>
      </c>
      <c r="E92" s="37">
        <v>1810100590</v>
      </c>
      <c r="F92" s="37" t="s">
        <v>475</v>
      </c>
      <c r="G92" s="39">
        <v>4</v>
      </c>
      <c r="H92" s="39">
        <v>4</v>
      </c>
    </row>
    <row r="93" spans="1:8" x14ac:dyDescent="0.2">
      <c r="A93" s="41" t="s">
        <v>333</v>
      </c>
      <c r="B93" s="16">
        <v>650</v>
      </c>
      <c r="C93" s="36">
        <v>1</v>
      </c>
      <c r="D93" s="36">
        <v>13</v>
      </c>
      <c r="E93" s="37">
        <v>1810100590</v>
      </c>
      <c r="F93" s="37" t="s">
        <v>334</v>
      </c>
      <c r="G93" s="39">
        <v>15</v>
      </c>
      <c r="H93" s="39">
        <v>15</v>
      </c>
    </row>
    <row r="94" spans="1:8" ht="11.25" customHeight="1" x14ac:dyDescent="0.2">
      <c r="A94" s="40" t="s">
        <v>160</v>
      </c>
      <c r="B94" s="16">
        <v>650</v>
      </c>
      <c r="C94" s="36">
        <v>1</v>
      </c>
      <c r="D94" s="36">
        <v>13</v>
      </c>
      <c r="E94" s="37">
        <v>5000000000</v>
      </c>
      <c r="F94" s="38"/>
      <c r="G94" s="120">
        <f t="shared" ref="G94:H96" si="8">G95</f>
        <v>684</v>
      </c>
      <c r="H94" s="120">
        <f t="shared" si="8"/>
        <v>1404</v>
      </c>
    </row>
    <row r="95" spans="1:8" ht="11.25" customHeight="1" x14ac:dyDescent="0.2">
      <c r="A95" s="41" t="s">
        <v>386</v>
      </c>
      <c r="B95" s="16">
        <v>650</v>
      </c>
      <c r="C95" s="36">
        <v>1</v>
      </c>
      <c r="D95" s="36">
        <v>13</v>
      </c>
      <c r="E95" s="37" t="s">
        <v>385</v>
      </c>
      <c r="F95" s="38"/>
      <c r="G95" s="120">
        <f t="shared" si="8"/>
        <v>684</v>
      </c>
      <c r="H95" s="120">
        <f t="shared" si="8"/>
        <v>1404</v>
      </c>
    </row>
    <row r="96" spans="1:8" ht="11.25" customHeight="1" x14ac:dyDescent="0.2">
      <c r="A96" s="41" t="s">
        <v>149</v>
      </c>
      <c r="B96" s="16">
        <v>650</v>
      </c>
      <c r="C96" s="36">
        <v>1</v>
      </c>
      <c r="D96" s="36">
        <v>13</v>
      </c>
      <c r="E96" s="37" t="s">
        <v>385</v>
      </c>
      <c r="F96" s="38">
        <v>800</v>
      </c>
      <c r="G96" s="120">
        <f t="shared" si="8"/>
        <v>684</v>
      </c>
      <c r="H96" s="120">
        <f t="shared" si="8"/>
        <v>1404</v>
      </c>
    </row>
    <row r="97" spans="1:8" ht="23.25" customHeight="1" x14ac:dyDescent="0.2">
      <c r="A97" s="41" t="s">
        <v>132</v>
      </c>
      <c r="B97" s="16">
        <v>650</v>
      </c>
      <c r="C97" s="36">
        <v>1</v>
      </c>
      <c r="D97" s="36">
        <v>13</v>
      </c>
      <c r="E97" s="37" t="s">
        <v>385</v>
      </c>
      <c r="F97" s="38">
        <v>870</v>
      </c>
      <c r="G97" s="121">
        <v>684</v>
      </c>
      <c r="H97" s="42">
        <v>1404</v>
      </c>
    </row>
    <row r="98" spans="1:8" ht="30.75" customHeight="1" x14ac:dyDescent="0.2">
      <c r="A98" s="35" t="s">
        <v>35</v>
      </c>
      <c r="B98" s="16">
        <v>650</v>
      </c>
      <c r="C98" s="36">
        <v>2</v>
      </c>
      <c r="D98" s="36">
        <v>0</v>
      </c>
      <c r="E98" s="37" t="s">
        <v>138</v>
      </c>
      <c r="F98" s="37" t="s">
        <v>138</v>
      </c>
      <c r="G98" s="39">
        <f t="shared" ref="G98:H101" si="9">G99</f>
        <v>397.9</v>
      </c>
      <c r="H98" s="39">
        <f t="shared" si="9"/>
        <v>411.2</v>
      </c>
    </row>
    <row r="99" spans="1:8" ht="30.75" customHeight="1" x14ac:dyDescent="0.2">
      <c r="A99" s="35" t="s">
        <v>36</v>
      </c>
      <c r="B99" s="16">
        <v>650</v>
      </c>
      <c r="C99" s="36">
        <v>2</v>
      </c>
      <c r="D99" s="36">
        <v>3</v>
      </c>
      <c r="E99" s="37" t="s">
        <v>138</v>
      </c>
      <c r="F99" s="37" t="s">
        <v>138</v>
      </c>
      <c r="G99" s="39">
        <f t="shared" si="9"/>
        <v>397.9</v>
      </c>
      <c r="H99" s="39">
        <f t="shared" si="9"/>
        <v>411.2</v>
      </c>
    </row>
    <row r="100" spans="1:8" ht="30.75" customHeight="1" x14ac:dyDescent="0.2">
      <c r="A100" s="40" t="s">
        <v>160</v>
      </c>
      <c r="B100" s="16">
        <v>650</v>
      </c>
      <c r="C100" s="36">
        <v>2</v>
      </c>
      <c r="D100" s="36">
        <v>3</v>
      </c>
      <c r="E100" s="37">
        <v>5000000000</v>
      </c>
      <c r="F100" s="37" t="s">
        <v>138</v>
      </c>
      <c r="G100" s="39">
        <f t="shared" si="9"/>
        <v>397.9</v>
      </c>
      <c r="H100" s="39">
        <f t="shared" si="9"/>
        <v>411.2</v>
      </c>
    </row>
    <row r="101" spans="1:8" ht="50.25" customHeight="1" x14ac:dyDescent="0.2">
      <c r="A101" s="40" t="s">
        <v>253</v>
      </c>
      <c r="B101" s="16">
        <v>650</v>
      </c>
      <c r="C101" s="36">
        <v>2</v>
      </c>
      <c r="D101" s="36">
        <v>3</v>
      </c>
      <c r="E101" s="37" t="s">
        <v>309</v>
      </c>
      <c r="F101" s="37"/>
      <c r="G101" s="39">
        <f t="shared" si="9"/>
        <v>397.9</v>
      </c>
      <c r="H101" s="39">
        <f t="shared" si="9"/>
        <v>411.2</v>
      </c>
    </row>
    <row r="102" spans="1:8" ht="34.5" customHeight="1" x14ac:dyDescent="0.2">
      <c r="A102" s="40" t="s">
        <v>205</v>
      </c>
      <c r="B102" s="16">
        <v>650</v>
      </c>
      <c r="C102" s="36">
        <v>2</v>
      </c>
      <c r="D102" s="36">
        <v>3</v>
      </c>
      <c r="E102" s="37">
        <v>5000151180</v>
      </c>
      <c r="F102" s="37" t="s">
        <v>110</v>
      </c>
      <c r="G102" s="39">
        <f>G103</f>
        <v>397.9</v>
      </c>
      <c r="H102" s="39">
        <f>H103</f>
        <v>411.2</v>
      </c>
    </row>
    <row r="103" spans="1:8" ht="11.25" customHeight="1" x14ac:dyDescent="0.2">
      <c r="A103" s="5" t="s">
        <v>142</v>
      </c>
      <c r="B103" s="16">
        <v>650</v>
      </c>
      <c r="C103" s="36">
        <v>2</v>
      </c>
      <c r="D103" s="36">
        <v>3</v>
      </c>
      <c r="E103" s="37">
        <v>5000151180</v>
      </c>
      <c r="F103" s="37" t="s">
        <v>143</v>
      </c>
      <c r="G103" s="39">
        <f>G104</f>
        <v>397.9</v>
      </c>
      <c r="H103" s="39">
        <f>H104</f>
        <v>411.2</v>
      </c>
    </row>
    <row r="104" spans="1:8" ht="11.25" customHeight="1" x14ac:dyDescent="0.2">
      <c r="A104" s="5" t="s">
        <v>147</v>
      </c>
      <c r="B104" s="16">
        <v>650</v>
      </c>
      <c r="C104" s="36">
        <v>2</v>
      </c>
      <c r="D104" s="36">
        <v>3</v>
      </c>
      <c r="E104" s="37">
        <v>5000151180</v>
      </c>
      <c r="F104" s="37" t="s">
        <v>148</v>
      </c>
      <c r="G104" s="39">
        <f>G105+G106</f>
        <v>397.9</v>
      </c>
      <c r="H104" s="39">
        <f>H105+H106</f>
        <v>411.2</v>
      </c>
    </row>
    <row r="105" spans="1:8" ht="33.75" customHeight="1" x14ac:dyDescent="0.2">
      <c r="A105" s="41" t="s">
        <v>238</v>
      </c>
      <c r="B105" s="16">
        <v>650</v>
      </c>
      <c r="C105" s="36">
        <v>2</v>
      </c>
      <c r="D105" s="36">
        <v>3</v>
      </c>
      <c r="E105" s="37">
        <v>5000151180</v>
      </c>
      <c r="F105" s="37">
        <v>121</v>
      </c>
      <c r="G105" s="39">
        <v>305.89999999999998</v>
      </c>
      <c r="H105" s="39">
        <v>315.2</v>
      </c>
    </row>
    <row r="106" spans="1:8" ht="21" customHeight="1" x14ac:dyDescent="0.2">
      <c r="A106" s="41" t="s">
        <v>239</v>
      </c>
      <c r="B106" s="16">
        <v>650</v>
      </c>
      <c r="C106" s="36">
        <v>2</v>
      </c>
      <c r="D106" s="36">
        <v>3</v>
      </c>
      <c r="E106" s="37">
        <v>5000151180</v>
      </c>
      <c r="F106" s="37">
        <v>129</v>
      </c>
      <c r="G106" s="39">
        <v>92</v>
      </c>
      <c r="H106" s="39">
        <v>96</v>
      </c>
    </row>
    <row r="107" spans="1:8" ht="34.5" customHeight="1" x14ac:dyDescent="0.2">
      <c r="A107" s="35" t="s">
        <v>37</v>
      </c>
      <c r="B107" s="16">
        <v>650</v>
      </c>
      <c r="C107" s="36">
        <v>3</v>
      </c>
      <c r="D107" s="36">
        <v>0</v>
      </c>
      <c r="E107" s="37" t="s">
        <v>138</v>
      </c>
      <c r="F107" s="37" t="s">
        <v>138</v>
      </c>
      <c r="G107" s="39">
        <f>G108+G116+G130</f>
        <v>50.1</v>
      </c>
      <c r="H107" s="39">
        <f>H108+H116+H130</f>
        <v>41.5</v>
      </c>
    </row>
    <row r="108" spans="1:8" ht="47.25" customHeight="1" x14ac:dyDescent="0.2">
      <c r="A108" s="35" t="s">
        <v>38</v>
      </c>
      <c r="B108" s="16">
        <v>650</v>
      </c>
      <c r="C108" s="36">
        <v>3</v>
      </c>
      <c r="D108" s="36">
        <v>4</v>
      </c>
      <c r="E108" s="37" t="s">
        <v>138</v>
      </c>
      <c r="F108" s="37" t="s">
        <v>138</v>
      </c>
      <c r="G108" s="39">
        <f t="shared" ref="G108:H114" si="10">G109</f>
        <v>40</v>
      </c>
      <c r="H108" s="39">
        <f t="shared" si="10"/>
        <v>40</v>
      </c>
    </row>
    <row r="109" spans="1:8" ht="47.25" customHeight="1" x14ac:dyDescent="0.2">
      <c r="A109" s="40" t="s">
        <v>409</v>
      </c>
      <c r="B109" s="16">
        <v>650</v>
      </c>
      <c r="C109" s="36">
        <v>3</v>
      </c>
      <c r="D109" s="36">
        <v>4</v>
      </c>
      <c r="E109" s="37">
        <v>1000000000</v>
      </c>
      <c r="F109" s="37"/>
      <c r="G109" s="39">
        <f t="shared" si="10"/>
        <v>40</v>
      </c>
      <c r="H109" s="39">
        <f t="shared" si="10"/>
        <v>40</v>
      </c>
    </row>
    <row r="110" spans="1:8" ht="47.25" customHeight="1" x14ac:dyDescent="0.2">
      <c r="A110" s="35" t="s">
        <v>156</v>
      </c>
      <c r="B110" s="16">
        <v>650</v>
      </c>
      <c r="C110" s="36">
        <v>3</v>
      </c>
      <c r="D110" s="36">
        <v>4</v>
      </c>
      <c r="E110" s="37">
        <v>1010000000</v>
      </c>
      <c r="F110" s="37"/>
      <c r="G110" s="39">
        <f t="shared" si="10"/>
        <v>40</v>
      </c>
      <c r="H110" s="39">
        <f t="shared" si="10"/>
        <v>40</v>
      </c>
    </row>
    <row r="111" spans="1:8" ht="33.75" x14ac:dyDescent="0.2">
      <c r="A111" s="41" t="s">
        <v>206</v>
      </c>
      <c r="B111" s="16">
        <v>650</v>
      </c>
      <c r="C111" s="36">
        <v>3</v>
      </c>
      <c r="D111" s="36">
        <v>4</v>
      </c>
      <c r="E111" s="37">
        <v>1010800000</v>
      </c>
      <c r="F111" s="37"/>
      <c r="G111" s="39">
        <f t="shared" si="10"/>
        <v>40</v>
      </c>
      <c r="H111" s="39">
        <f t="shared" si="10"/>
        <v>40</v>
      </c>
    </row>
    <row r="112" spans="1:8" ht="22.5" customHeight="1" x14ac:dyDescent="0.2">
      <c r="A112" s="41" t="s">
        <v>207</v>
      </c>
      <c r="B112" s="16">
        <v>650</v>
      </c>
      <c r="C112" s="36">
        <v>3</v>
      </c>
      <c r="D112" s="36">
        <v>4</v>
      </c>
      <c r="E112" s="37" t="s">
        <v>270</v>
      </c>
      <c r="F112" s="37" t="s">
        <v>110</v>
      </c>
      <c r="G112" s="39">
        <f t="shared" si="10"/>
        <v>40</v>
      </c>
      <c r="H112" s="39">
        <f t="shared" si="10"/>
        <v>40</v>
      </c>
    </row>
    <row r="113" spans="1:8" ht="37.5" customHeight="1" x14ac:dyDescent="0.2">
      <c r="A113" s="41" t="s">
        <v>271</v>
      </c>
      <c r="B113" s="16">
        <v>650</v>
      </c>
      <c r="C113" s="36">
        <v>3</v>
      </c>
      <c r="D113" s="36">
        <v>4</v>
      </c>
      <c r="E113" s="37" t="s">
        <v>270</v>
      </c>
      <c r="F113" s="37" t="s">
        <v>139</v>
      </c>
      <c r="G113" s="39">
        <f t="shared" si="10"/>
        <v>40</v>
      </c>
      <c r="H113" s="39">
        <f t="shared" si="10"/>
        <v>40</v>
      </c>
    </row>
    <row r="114" spans="1:8" ht="33.75" customHeight="1" x14ac:dyDescent="0.2">
      <c r="A114" s="41" t="s">
        <v>140</v>
      </c>
      <c r="B114" s="16">
        <v>650</v>
      </c>
      <c r="C114" s="36">
        <v>3</v>
      </c>
      <c r="D114" s="36">
        <v>4</v>
      </c>
      <c r="E114" s="37" t="s">
        <v>270</v>
      </c>
      <c r="F114" s="37" t="s">
        <v>141</v>
      </c>
      <c r="G114" s="39">
        <f t="shared" si="10"/>
        <v>40</v>
      </c>
      <c r="H114" s="39">
        <f t="shared" si="10"/>
        <v>40</v>
      </c>
    </row>
    <row r="115" spans="1:8" ht="39" customHeight="1" x14ac:dyDescent="0.2">
      <c r="A115" s="41" t="s">
        <v>130</v>
      </c>
      <c r="B115" s="16">
        <v>650</v>
      </c>
      <c r="C115" s="36">
        <v>3</v>
      </c>
      <c r="D115" s="36">
        <v>4</v>
      </c>
      <c r="E115" s="37" t="s">
        <v>270</v>
      </c>
      <c r="F115" s="37">
        <v>244</v>
      </c>
      <c r="G115" s="39">
        <v>40</v>
      </c>
      <c r="H115" s="39">
        <v>40</v>
      </c>
    </row>
    <row r="116" spans="1:8" ht="39" customHeight="1" x14ac:dyDescent="0.2">
      <c r="A116" s="35" t="s">
        <v>112</v>
      </c>
      <c r="B116" s="16">
        <v>650</v>
      </c>
      <c r="C116" s="36">
        <v>3</v>
      </c>
      <c r="D116" s="36">
        <v>9</v>
      </c>
      <c r="E116" s="37" t="s">
        <v>138</v>
      </c>
      <c r="F116" s="37" t="s">
        <v>138</v>
      </c>
      <c r="G116" s="39">
        <f>G117</f>
        <v>1.5</v>
      </c>
      <c r="H116" s="39">
        <f>H117</f>
        <v>1.5</v>
      </c>
    </row>
    <row r="117" spans="1:8" ht="39" customHeight="1" x14ac:dyDescent="0.2">
      <c r="A117" s="40" t="s">
        <v>313</v>
      </c>
      <c r="B117" s="16">
        <v>650</v>
      </c>
      <c r="C117" s="36">
        <v>3</v>
      </c>
      <c r="D117" s="36">
        <v>9</v>
      </c>
      <c r="E117" s="37">
        <v>1100000000</v>
      </c>
      <c r="F117" s="37" t="s">
        <v>138</v>
      </c>
      <c r="G117" s="39">
        <f>G118+G124</f>
        <v>1.5</v>
      </c>
      <c r="H117" s="39">
        <f>H118+H124</f>
        <v>1.5</v>
      </c>
    </row>
    <row r="118" spans="1:8" ht="39" customHeight="1" x14ac:dyDescent="0.2">
      <c r="A118" s="40" t="s">
        <v>157</v>
      </c>
      <c r="B118" s="16">
        <v>650</v>
      </c>
      <c r="C118" s="36">
        <v>3</v>
      </c>
      <c r="D118" s="36">
        <v>9</v>
      </c>
      <c r="E118" s="37">
        <v>1110000000</v>
      </c>
      <c r="F118" s="37" t="s">
        <v>138</v>
      </c>
      <c r="G118" s="39">
        <f t="shared" ref="G118:H122" si="11">G119</f>
        <v>1</v>
      </c>
      <c r="H118" s="39">
        <f t="shared" si="11"/>
        <v>1</v>
      </c>
    </row>
    <row r="119" spans="1:8" ht="33.75" x14ac:dyDescent="0.2">
      <c r="A119" s="40" t="s">
        <v>208</v>
      </c>
      <c r="B119" s="16">
        <v>650</v>
      </c>
      <c r="C119" s="36">
        <v>3</v>
      </c>
      <c r="D119" s="36">
        <v>9</v>
      </c>
      <c r="E119" s="37">
        <v>1110100000</v>
      </c>
      <c r="F119" s="37" t="s">
        <v>138</v>
      </c>
      <c r="G119" s="39">
        <f t="shared" si="11"/>
        <v>1</v>
      </c>
      <c r="H119" s="39">
        <f t="shared" si="11"/>
        <v>1</v>
      </c>
    </row>
    <row r="120" spans="1:8" ht="11.25" customHeight="1" x14ac:dyDescent="0.2">
      <c r="A120" s="40" t="s">
        <v>203</v>
      </c>
      <c r="B120" s="16">
        <v>650</v>
      </c>
      <c r="C120" s="36">
        <v>3</v>
      </c>
      <c r="D120" s="36">
        <v>9</v>
      </c>
      <c r="E120" s="37">
        <v>1110199990</v>
      </c>
      <c r="F120" s="37" t="s">
        <v>110</v>
      </c>
      <c r="G120" s="39">
        <f t="shared" si="11"/>
        <v>1</v>
      </c>
      <c r="H120" s="39">
        <f t="shared" si="11"/>
        <v>1</v>
      </c>
    </row>
    <row r="121" spans="1:8" ht="24" customHeight="1" x14ac:dyDescent="0.2">
      <c r="A121" s="41" t="s">
        <v>271</v>
      </c>
      <c r="B121" s="16">
        <v>650</v>
      </c>
      <c r="C121" s="36">
        <v>3</v>
      </c>
      <c r="D121" s="36">
        <v>9</v>
      </c>
      <c r="E121" s="37" t="s">
        <v>308</v>
      </c>
      <c r="F121" s="37" t="s">
        <v>139</v>
      </c>
      <c r="G121" s="39">
        <f t="shared" si="11"/>
        <v>1</v>
      </c>
      <c r="H121" s="39">
        <f t="shared" si="11"/>
        <v>1</v>
      </c>
    </row>
    <row r="122" spans="1:8" ht="24" customHeight="1" x14ac:dyDescent="0.2">
      <c r="A122" s="41" t="s">
        <v>140</v>
      </c>
      <c r="B122" s="16">
        <v>650</v>
      </c>
      <c r="C122" s="36">
        <v>3</v>
      </c>
      <c r="D122" s="36">
        <v>9</v>
      </c>
      <c r="E122" s="37">
        <v>1110199990</v>
      </c>
      <c r="F122" s="37" t="s">
        <v>141</v>
      </c>
      <c r="G122" s="39">
        <f t="shared" si="11"/>
        <v>1</v>
      </c>
      <c r="H122" s="39">
        <f t="shared" si="11"/>
        <v>1</v>
      </c>
    </row>
    <row r="123" spans="1:8" ht="24" customHeight="1" x14ac:dyDescent="0.2">
      <c r="A123" s="41" t="s">
        <v>130</v>
      </c>
      <c r="B123" s="16">
        <v>650</v>
      </c>
      <c r="C123" s="36">
        <v>3</v>
      </c>
      <c r="D123" s="36">
        <v>9</v>
      </c>
      <c r="E123" s="37">
        <v>1110199990</v>
      </c>
      <c r="F123" s="37">
        <v>244</v>
      </c>
      <c r="G123" s="39">
        <v>1</v>
      </c>
      <c r="H123" s="39">
        <v>1</v>
      </c>
    </row>
    <row r="124" spans="1:8" ht="24" customHeight="1" x14ac:dyDescent="0.2">
      <c r="A124" s="40" t="s">
        <v>158</v>
      </c>
      <c r="B124" s="16">
        <v>650</v>
      </c>
      <c r="C124" s="36">
        <v>3</v>
      </c>
      <c r="D124" s="36">
        <v>9</v>
      </c>
      <c r="E124" s="37">
        <v>1120000000</v>
      </c>
      <c r="F124" s="37" t="s">
        <v>138</v>
      </c>
      <c r="G124" s="39">
        <f t="shared" ref="G124:H128" si="12">G125</f>
        <v>0.5</v>
      </c>
      <c r="H124" s="39">
        <f t="shared" si="12"/>
        <v>0.5</v>
      </c>
    </row>
    <row r="125" spans="1:8" ht="22.5" x14ac:dyDescent="0.2">
      <c r="A125" s="40" t="s">
        <v>231</v>
      </c>
      <c r="B125" s="16">
        <v>650</v>
      </c>
      <c r="C125" s="36">
        <v>3</v>
      </c>
      <c r="D125" s="36">
        <v>9</v>
      </c>
      <c r="E125" s="37">
        <v>1120200000</v>
      </c>
      <c r="F125" s="37" t="s">
        <v>138</v>
      </c>
      <c r="G125" s="39">
        <f t="shared" si="12"/>
        <v>0.5</v>
      </c>
      <c r="H125" s="39">
        <f t="shared" si="12"/>
        <v>0.5</v>
      </c>
    </row>
    <row r="126" spans="1:8" ht="24" customHeight="1" x14ac:dyDescent="0.2">
      <c r="A126" s="40" t="s">
        <v>203</v>
      </c>
      <c r="B126" s="16">
        <v>650</v>
      </c>
      <c r="C126" s="36">
        <v>3</v>
      </c>
      <c r="D126" s="36">
        <v>9</v>
      </c>
      <c r="E126" s="37">
        <v>1120299990</v>
      </c>
      <c r="F126" s="37" t="s">
        <v>110</v>
      </c>
      <c r="G126" s="39">
        <f t="shared" si="12"/>
        <v>0.5</v>
      </c>
      <c r="H126" s="39">
        <f t="shared" si="12"/>
        <v>0.5</v>
      </c>
    </row>
    <row r="127" spans="1:8" ht="36.75" customHeight="1" x14ac:dyDescent="0.2">
      <c r="A127" s="41" t="s">
        <v>271</v>
      </c>
      <c r="B127" s="16">
        <v>650</v>
      </c>
      <c r="C127" s="36">
        <v>3</v>
      </c>
      <c r="D127" s="36">
        <v>9</v>
      </c>
      <c r="E127" s="37">
        <v>1120299990</v>
      </c>
      <c r="F127" s="37" t="s">
        <v>139</v>
      </c>
      <c r="G127" s="39">
        <f t="shared" si="12"/>
        <v>0.5</v>
      </c>
      <c r="H127" s="39">
        <f t="shared" si="12"/>
        <v>0.5</v>
      </c>
    </row>
    <row r="128" spans="1:8" ht="11.25" customHeight="1" x14ac:dyDescent="0.2">
      <c r="A128" s="41" t="s">
        <v>140</v>
      </c>
      <c r="B128" s="16">
        <v>650</v>
      </c>
      <c r="C128" s="36">
        <v>3</v>
      </c>
      <c r="D128" s="36">
        <v>9</v>
      </c>
      <c r="E128" s="37">
        <v>1120299990</v>
      </c>
      <c r="F128" s="37" t="s">
        <v>141</v>
      </c>
      <c r="G128" s="39">
        <f t="shared" si="12"/>
        <v>0.5</v>
      </c>
      <c r="H128" s="39">
        <f t="shared" si="12"/>
        <v>0.5</v>
      </c>
    </row>
    <row r="129" spans="1:8" ht="24.75" customHeight="1" x14ac:dyDescent="0.2">
      <c r="A129" s="41" t="s">
        <v>130</v>
      </c>
      <c r="B129" s="16">
        <v>650</v>
      </c>
      <c r="C129" s="36">
        <v>3</v>
      </c>
      <c r="D129" s="36">
        <v>9</v>
      </c>
      <c r="E129" s="37">
        <v>1120299990</v>
      </c>
      <c r="F129" s="37">
        <v>244</v>
      </c>
      <c r="G129" s="39">
        <v>0.5</v>
      </c>
      <c r="H129" s="39">
        <v>0.5</v>
      </c>
    </row>
    <row r="130" spans="1:8" ht="18.75" customHeight="1" x14ac:dyDescent="0.2">
      <c r="A130" s="41" t="s">
        <v>209</v>
      </c>
      <c r="B130" s="16">
        <v>650</v>
      </c>
      <c r="C130" s="36">
        <v>3</v>
      </c>
      <c r="D130" s="36">
        <v>14</v>
      </c>
      <c r="E130" s="37"/>
      <c r="F130" s="37"/>
      <c r="G130" s="39">
        <f t="shared" ref="G130:H132" si="13">G131</f>
        <v>8.6</v>
      </c>
      <c r="H130" s="39">
        <f t="shared" si="13"/>
        <v>0</v>
      </c>
    </row>
    <row r="131" spans="1:8" ht="18.75" customHeight="1" x14ac:dyDescent="0.2">
      <c r="A131" s="40" t="s">
        <v>409</v>
      </c>
      <c r="B131" s="16">
        <v>650</v>
      </c>
      <c r="C131" s="36">
        <v>3</v>
      </c>
      <c r="D131" s="36">
        <v>14</v>
      </c>
      <c r="E131" s="37">
        <v>1000000000</v>
      </c>
      <c r="F131" s="37"/>
      <c r="G131" s="39">
        <f t="shared" si="13"/>
        <v>8.6</v>
      </c>
      <c r="H131" s="39">
        <f t="shared" si="13"/>
        <v>0</v>
      </c>
    </row>
    <row r="132" spans="1:8" ht="34.5" customHeight="1" x14ac:dyDescent="0.2">
      <c r="A132" s="41" t="s">
        <v>156</v>
      </c>
      <c r="B132" s="16">
        <v>650</v>
      </c>
      <c r="C132" s="36">
        <v>3</v>
      </c>
      <c r="D132" s="36">
        <v>14</v>
      </c>
      <c r="E132" s="37">
        <v>1010000000</v>
      </c>
      <c r="F132" s="37"/>
      <c r="G132" s="39">
        <f t="shared" si="13"/>
        <v>8.6</v>
      </c>
      <c r="H132" s="39">
        <f t="shared" si="13"/>
        <v>0</v>
      </c>
    </row>
    <row r="133" spans="1:8" ht="34.5" customHeight="1" x14ac:dyDescent="0.2">
      <c r="A133" s="41" t="s">
        <v>210</v>
      </c>
      <c r="B133" s="16">
        <v>650</v>
      </c>
      <c r="C133" s="36">
        <v>3</v>
      </c>
      <c r="D133" s="36">
        <v>14</v>
      </c>
      <c r="E133" s="37">
        <v>1010300000</v>
      </c>
      <c r="F133" s="37"/>
      <c r="G133" s="39">
        <f>G134+G138</f>
        <v>8.6</v>
      </c>
      <c r="H133" s="39">
        <f>H134+H138</f>
        <v>0</v>
      </c>
    </row>
    <row r="134" spans="1:8" ht="28.5" customHeight="1" x14ac:dyDescent="0.2">
      <c r="A134" s="41" t="s">
        <v>411</v>
      </c>
      <c r="B134" s="16">
        <v>650</v>
      </c>
      <c r="C134" s="36">
        <v>3</v>
      </c>
      <c r="D134" s="36">
        <v>14</v>
      </c>
      <c r="E134" s="37">
        <v>1010382300</v>
      </c>
      <c r="F134" s="37" t="s">
        <v>110</v>
      </c>
      <c r="G134" s="39">
        <f t="shared" ref="G134:H136" si="14">G135</f>
        <v>7.6</v>
      </c>
      <c r="H134" s="39">
        <f t="shared" si="14"/>
        <v>0</v>
      </c>
    </row>
    <row r="135" spans="1:8" ht="28.5" customHeight="1" x14ac:dyDescent="0.2">
      <c r="A135" s="41" t="s">
        <v>271</v>
      </c>
      <c r="B135" s="16">
        <v>650</v>
      </c>
      <c r="C135" s="36">
        <v>3</v>
      </c>
      <c r="D135" s="36">
        <v>14</v>
      </c>
      <c r="E135" s="37">
        <v>1010382300</v>
      </c>
      <c r="F135" s="37" t="s">
        <v>139</v>
      </c>
      <c r="G135" s="39">
        <f t="shared" si="14"/>
        <v>7.6</v>
      </c>
      <c r="H135" s="39">
        <f t="shared" si="14"/>
        <v>0</v>
      </c>
    </row>
    <row r="136" spans="1:8" ht="28.5" customHeight="1" x14ac:dyDescent="0.2">
      <c r="A136" s="41" t="s">
        <v>140</v>
      </c>
      <c r="B136" s="16">
        <v>650</v>
      </c>
      <c r="C136" s="36">
        <v>3</v>
      </c>
      <c r="D136" s="36">
        <v>14</v>
      </c>
      <c r="E136" s="37">
        <v>1010382300</v>
      </c>
      <c r="F136" s="37" t="s">
        <v>141</v>
      </c>
      <c r="G136" s="39">
        <f t="shared" si="14"/>
        <v>7.6</v>
      </c>
      <c r="H136" s="39">
        <f t="shared" si="14"/>
        <v>0</v>
      </c>
    </row>
    <row r="137" spans="1:8" ht="27" customHeight="1" x14ac:dyDescent="0.2">
      <c r="A137" s="41" t="s">
        <v>130</v>
      </c>
      <c r="B137" s="16">
        <v>650</v>
      </c>
      <c r="C137" s="36">
        <v>3</v>
      </c>
      <c r="D137" s="36">
        <v>14</v>
      </c>
      <c r="E137" s="37">
        <v>1010382300</v>
      </c>
      <c r="F137" s="37" t="s">
        <v>339</v>
      </c>
      <c r="G137" s="39">
        <v>7.6</v>
      </c>
      <c r="H137" s="39">
        <v>0</v>
      </c>
    </row>
    <row r="138" spans="1:8" ht="27" customHeight="1" x14ac:dyDescent="0.2">
      <c r="A138" s="41" t="s">
        <v>414</v>
      </c>
      <c r="B138" s="16">
        <v>650</v>
      </c>
      <c r="C138" s="36">
        <v>3</v>
      </c>
      <c r="D138" s="36">
        <v>14</v>
      </c>
      <c r="E138" s="37" t="s">
        <v>318</v>
      </c>
      <c r="F138" s="37"/>
      <c r="G138" s="39">
        <f>G139+G142</f>
        <v>1</v>
      </c>
      <c r="H138" s="39">
        <f>H139+H142</f>
        <v>0</v>
      </c>
    </row>
    <row r="139" spans="1:8" ht="27" customHeight="1" x14ac:dyDescent="0.2">
      <c r="A139" s="41" t="s">
        <v>142</v>
      </c>
      <c r="B139" s="16">
        <v>650</v>
      </c>
      <c r="C139" s="36">
        <v>3</v>
      </c>
      <c r="D139" s="36">
        <v>14</v>
      </c>
      <c r="E139" s="37" t="s">
        <v>318</v>
      </c>
      <c r="F139" s="38">
        <v>100</v>
      </c>
      <c r="G139" s="39">
        <f>G140</f>
        <v>0</v>
      </c>
      <c r="H139" s="39">
        <f>H140</f>
        <v>0</v>
      </c>
    </row>
    <row r="140" spans="1:8" ht="27" customHeight="1" x14ac:dyDescent="0.2">
      <c r="A140" s="41" t="s">
        <v>147</v>
      </c>
      <c r="B140" s="16">
        <v>650</v>
      </c>
      <c r="C140" s="36">
        <v>3</v>
      </c>
      <c r="D140" s="36">
        <v>14</v>
      </c>
      <c r="E140" s="37" t="s">
        <v>318</v>
      </c>
      <c r="F140" s="38">
        <v>120</v>
      </c>
      <c r="G140" s="39">
        <f>G141</f>
        <v>0</v>
      </c>
      <c r="H140" s="39">
        <f>H141</f>
        <v>0</v>
      </c>
    </row>
    <row r="141" spans="1:8" ht="11.25" customHeight="1" x14ac:dyDescent="0.2">
      <c r="A141" s="41" t="s">
        <v>335</v>
      </c>
      <c r="B141" s="16">
        <v>650</v>
      </c>
      <c r="C141" s="36">
        <v>3</v>
      </c>
      <c r="D141" s="36">
        <v>14</v>
      </c>
      <c r="E141" s="37" t="s">
        <v>318</v>
      </c>
      <c r="F141" s="37" t="s">
        <v>336</v>
      </c>
      <c r="G141" s="39">
        <v>0</v>
      </c>
      <c r="H141" s="39">
        <v>0</v>
      </c>
    </row>
    <row r="142" spans="1:8" ht="11.25" customHeight="1" x14ac:dyDescent="0.2">
      <c r="A142" s="41" t="s">
        <v>271</v>
      </c>
      <c r="B142" s="16">
        <v>650</v>
      </c>
      <c r="C142" s="36">
        <v>3</v>
      </c>
      <c r="D142" s="36">
        <v>14</v>
      </c>
      <c r="E142" s="37" t="s">
        <v>318</v>
      </c>
      <c r="F142" s="37" t="s">
        <v>139</v>
      </c>
      <c r="G142" s="39">
        <f>G143</f>
        <v>1</v>
      </c>
      <c r="H142" s="39">
        <f>H143</f>
        <v>0</v>
      </c>
    </row>
    <row r="143" spans="1:8" ht="22.5" customHeight="1" x14ac:dyDescent="0.2">
      <c r="A143" s="41" t="s">
        <v>140</v>
      </c>
      <c r="B143" s="16">
        <v>650</v>
      </c>
      <c r="C143" s="36">
        <v>3</v>
      </c>
      <c r="D143" s="36">
        <v>14</v>
      </c>
      <c r="E143" s="37" t="s">
        <v>318</v>
      </c>
      <c r="F143" s="37" t="s">
        <v>141</v>
      </c>
      <c r="G143" s="39">
        <f>G144</f>
        <v>1</v>
      </c>
      <c r="H143" s="39">
        <f>H144</f>
        <v>0</v>
      </c>
    </row>
    <row r="144" spans="1:8" ht="11.25" customHeight="1" x14ac:dyDescent="0.2">
      <c r="A144" s="41" t="s">
        <v>130</v>
      </c>
      <c r="B144" s="16">
        <v>650</v>
      </c>
      <c r="C144" s="36">
        <v>3</v>
      </c>
      <c r="D144" s="36">
        <v>14</v>
      </c>
      <c r="E144" s="37" t="s">
        <v>318</v>
      </c>
      <c r="F144" s="37">
        <v>244</v>
      </c>
      <c r="G144" s="39">
        <v>1</v>
      </c>
      <c r="H144" s="39"/>
    </row>
    <row r="145" spans="1:8" ht="22.5" customHeight="1" x14ac:dyDescent="0.2">
      <c r="A145" s="35" t="s">
        <v>39</v>
      </c>
      <c r="B145" s="16">
        <v>650</v>
      </c>
      <c r="C145" s="36">
        <v>4</v>
      </c>
      <c r="D145" s="36">
        <v>0</v>
      </c>
      <c r="E145" s="37" t="s">
        <v>138</v>
      </c>
      <c r="F145" s="37" t="s">
        <v>138</v>
      </c>
      <c r="G145" s="48">
        <f>G173+G146+G165</f>
        <v>2157.8000000000002</v>
      </c>
      <c r="H145" s="48">
        <f>H173+H146+H165</f>
        <v>2197.1999999999998</v>
      </c>
    </row>
    <row r="146" spans="1:8" ht="11.25" customHeight="1" x14ac:dyDescent="0.2">
      <c r="A146" s="35" t="s">
        <v>319</v>
      </c>
      <c r="B146" s="16">
        <v>650</v>
      </c>
      <c r="C146" s="36">
        <v>4</v>
      </c>
      <c r="D146" s="36">
        <v>1</v>
      </c>
      <c r="E146" s="37"/>
      <c r="F146" s="38"/>
      <c r="G146" s="48">
        <f t="shared" ref="G146:H148" si="15">G147</f>
        <v>167</v>
      </c>
      <c r="H146" s="48">
        <f t="shared" si="15"/>
        <v>167</v>
      </c>
    </row>
    <row r="147" spans="1:8" ht="45" customHeight="1" x14ac:dyDescent="0.2">
      <c r="A147" s="35" t="s">
        <v>504</v>
      </c>
      <c r="B147" s="16">
        <v>650</v>
      </c>
      <c r="C147" s="36">
        <v>4</v>
      </c>
      <c r="D147" s="36">
        <v>1</v>
      </c>
      <c r="E147" s="37" t="s">
        <v>273</v>
      </c>
      <c r="F147" s="38"/>
      <c r="G147" s="48">
        <f t="shared" si="15"/>
        <v>167</v>
      </c>
      <c r="H147" s="48">
        <f t="shared" si="15"/>
        <v>167</v>
      </c>
    </row>
    <row r="148" spans="1:8" x14ac:dyDescent="0.2">
      <c r="A148" s="35" t="s">
        <v>225</v>
      </c>
      <c r="B148" s="16">
        <v>650</v>
      </c>
      <c r="C148" s="36">
        <v>4</v>
      </c>
      <c r="D148" s="36">
        <v>1</v>
      </c>
      <c r="E148" s="37" t="s">
        <v>274</v>
      </c>
      <c r="F148" s="38"/>
      <c r="G148" s="48">
        <f t="shared" si="15"/>
        <v>167</v>
      </c>
      <c r="H148" s="48">
        <f t="shared" si="15"/>
        <v>167</v>
      </c>
    </row>
    <row r="149" spans="1:8" ht="22.5" x14ac:dyDescent="0.2">
      <c r="A149" s="35" t="s">
        <v>226</v>
      </c>
      <c r="B149" s="16">
        <v>650</v>
      </c>
      <c r="C149" s="36">
        <v>4</v>
      </c>
      <c r="D149" s="36">
        <v>1</v>
      </c>
      <c r="E149" s="37" t="s">
        <v>275</v>
      </c>
      <c r="F149" s="38"/>
      <c r="G149" s="48">
        <f>G150+G155+G160</f>
        <v>167</v>
      </c>
      <c r="H149" s="48">
        <f>H150+H155+H160</f>
        <v>167</v>
      </c>
    </row>
    <row r="150" spans="1:8" x14ac:dyDescent="0.2">
      <c r="A150" s="41" t="s">
        <v>320</v>
      </c>
      <c r="B150" s="16">
        <v>650</v>
      </c>
      <c r="C150" s="36">
        <v>4</v>
      </c>
      <c r="D150" s="36">
        <v>1</v>
      </c>
      <c r="E150" s="37" t="s">
        <v>321</v>
      </c>
      <c r="F150" s="38"/>
      <c r="G150" s="39">
        <f>G151</f>
        <v>100</v>
      </c>
      <c r="H150" s="39">
        <f>H151</f>
        <v>100</v>
      </c>
    </row>
    <row r="151" spans="1:8" ht="22.5" customHeight="1" x14ac:dyDescent="0.2">
      <c r="A151" s="41" t="s">
        <v>142</v>
      </c>
      <c r="B151" s="16">
        <v>650</v>
      </c>
      <c r="C151" s="36">
        <v>4</v>
      </c>
      <c r="D151" s="36">
        <v>1</v>
      </c>
      <c r="E151" s="37" t="s">
        <v>321</v>
      </c>
      <c r="F151" s="38">
        <v>100</v>
      </c>
      <c r="G151" s="39">
        <f>G152</f>
        <v>100</v>
      </c>
      <c r="H151" s="39">
        <f>H152</f>
        <v>100</v>
      </c>
    </row>
    <row r="152" spans="1:8" ht="22.5" customHeight="1" x14ac:dyDescent="0.2">
      <c r="A152" s="41" t="s">
        <v>144</v>
      </c>
      <c r="B152" s="16">
        <v>650</v>
      </c>
      <c r="C152" s="36">
        <v>4</v>
      </c>
      <c r="D152" s="36">
        <v>1</v>
      </c>
      <c r="E152" s="37" t="s">
        <v>321</v>
      </c>
      <c r="F152" s="38">
        <v>110</v>
      </c>
      <c r="G152" s="39">
        <f>G153+G154</f>
        <v>100</v>
      </c>
      <c r="H152" s="39">
        <f>H153+H154</f>
        <v>100</v>
      </c>
    </row>
    <row r="153" spans="1:8" x14ac:dyDescent="0.2">
      <c r="A153" s="41" t="s">
        <v>240</v>
      </c>
      <c r="B153" s="16">
        <v>650</v>
      </c>
      <c r="C153" s="36">
        <v>4</v>
      </c>
      <c r="D153" s="36">
        <v>1</v>
      </c>
      <c r="E153" s="37" t="s">
        <v>321</v>
      </c>
      <c r="F153" s="37" t="s">
        <v>337</v>
      </c>
      <c r="G153" s="39">
        <v>77</v>
      </c>
      <c r="H153" s="39">
        <v>77</v>
      </c>
    </row>
    <row r="154" spans="1:8" ht="33.75" customHeight="1" x14ac:dyDescent="0.2">
      <c r="A154" s="41" t="s">
        <v>241</v>
      </c>
      <c r="B154" s="16">
        <v>650</v>
      </c>
      <c r="C154" s="36">
        <v>4</v>
      </c>
      <c r="D154" s="36">
        <v>1</v>
      </c>
      <c r="E154" s="37" t="s">
        <v>321</v>
      </c>
      <c r="F154" s="37" t="s">
        <v>338</v>
      </c>
      <c r="G154" s="39">
        <v>23</v>
      </c>
      <c r="H154" s="39">
        <v>23</v>
      </c>
    </row>
    <row r="155" spans="1:8" ht="33.75" x14ac:dyDescent="0.2">
      <c r="A155" s="5" t="s">
        <v>236</v>
      </c>
      <c r="B155" s="16">
        <v>650</v>
      </c>
      <c r="C155" s="36">
        <v>4</v>
      </c>
      <c r="D155" s="36">
        <v>1</v>
      </c>
      <c r="E155" s="37" t="s">
        <v>276</v>
      </c>
      <c r="F155" s="38"/>
      <c r="G155" s="39">
        <f t="shared" ref="G155:H156" si="16">G156</f>
        <v>50</v>
      </c>
      <c r="H155" s="39">
        <f t="shared" si="16"/>
        <v>50</v>
      </c>
    </row>
    <row r="156" spans="1:8" ht="33.75" customHeight="1" x14ac:dyDescent="0.2">
      <c r="A156" s="41" t="s">
        <v>142</v>
      </c>
      <c r="B156" s="16">
        <v>650</v>
      </c>
      <c r="C156" s="36">
        <v>4</v>
      </c>
      <c r="D156" s="36">
        <v>1</v>
      </c>
      <c r="E156" s="37" t="s">
        <v>276</v>
      </c>
      <c r="F156" s="38">
        <v>100</v>
      </c>
      <c r="G156" s="39">
        <f t="shared" si="16"/>
        <v>50</v>
      </c>
      <c r="H156" s="39">
        <f t="shared" si="16"/>
        <v>50</v>
      </c>
    </row>
    <row r="157" spans="1:8" ht="45" customHeight="1" x14ac:dyDescent="0.2">
      <c r="A157" s="40" t="s">
        <v>144</v>
      </c>
      <c r="B157" s="16">
        <v>650</v>
      </c>
      <c r="C157" s="36">
        <v>4</v>
      </c>
      <c r="D157" s="36">
        <v>1</v>
      </c>
      <c r="E157" s="37" t="s">
        <v>276</v>
      </c>
      <c r="F157" s="37" t="s">
        <v>145</v>
      </c>
      <c r="G157" s="39">
        <f>G158+G159</f>
        <v>50</v>
      </c>
      <c r="H157" s="39">
        <f>H158+H159</f>
        <v>50</v>
      </c>
    </row>
    <row r="158" spans="1:8" x14ac:dyDescent="0.2">
      <c r="A158" s="41" t="s">
        <v>240</v>
      </c>
      <c r="B158" s="16">
        <v>650</v>
      </c>
      <c r="C158" s="36">
        <v>4</v>
      </c>
      <c r="D158" s="36">
        <v>1</v>
      </c>
      <c r="E158" s="37" t="s">
        <v>276</v>
      </c>
      <c r="F158" s="37">
        <v>111</v>
      </c>
      <c r="G158" s="39">
        <v>38</v>
      </c>
      <c r="H158" s="39">
        <v>38</v>
      </c>
    </row>
    <row r="159" spans="1:8" ht="33.75" x14ac:dyDescent="0.2">
      <c r="A159" s="41" t="s">
        <v>241</v>
      </c>
      <c r="B159" s="16">
        <v>650</v>
      </c>
      <c r="C159" s="36">
        <v>4</v>
      </c>
      <c r="D159" s="36">
        <v>1</v>
      </c>
      <c r="E159" s="37" t="s">
        <v>276</v>
      </c>
      <c r="F159" s="37">
        <v>119</v>
      </c>
      <c r="G159" s="84">
        <v>12</v>
      </c>
      <c r="H159" s="84">
        <v>12</v>
      </c>
    </row>
    <row r="160" spans="1:8" ht="33.75" x14ac:dyDescent="0.2">
      <c r="A160" s="41" t="s">
        <v>322</v>
      </c>
      <c r="B160" s="16">
        <v>650</v>
      </c>
      <c r="C160" s="36">
        <v>4</v>
      </c>
      <c r="D160" s="36">
        <v>1</v>
      </c>
      <c r="E160" s="37" t="s">
        <v>323</v>
      </c>
      <c r="F160" s="38"/>
      <c r="G160" s="39">
        <f>G161</f>
        <v>17</v>
      </c>
      <c r="H160" s="39">
        <f>H161</f>
        <v>17</v>
      </c>
    </row>
    <row r="161" spans="1:8" ht="45" x14ac:dyDescent="0.2">
      <c r="A161" s="41" t="s">
        <v>142</v>
      </c>
      <c r="B161" s="16">
        <v>650</v>
      </c>
      <c r="C161" s="36">
        <v>4</v>
      </c>
      <c r="D161" s="36">
        <v>1</v>
      </c>
      <c r="E161" s="37" t="s">
        <v>323</v>
      </c>
      <c r="F161" s="38">
        <v>100</v>
      </c>
      <c r="G161" s="39">
        <f>G162</f>
        <v>17</v>
      </c>
      <c r="H161" s="39">
        <f>H162</f>
        <v>17</v>
      </c>
    </row>
    <row r="162" spans="1:8" x14ac:dyDescent="0.2">
      <c r="A162" s="41" t="s">
        <v>144</v>
      </c>
      <c r="B162" s="16">
        <v>650</v>
      </c>
      <c r="C162" s="36">
        <v>4</v>
      </c>
      <c r="D162" s="36">
        <v>1</v>
      </c>
      <c r="E162" s="37" t="s">
        <v>323</v>
      </c>
      <c r="F162" s="38">
        <v>110</v>
      </c>
      <c r="G162" s="39">
        <f>G163+G164</f>
        <v>17</v>
      </c>
      <c r="H162" s="39">
        <f>H163+H164</f>
        <v>17</v>
      </c>
    </row>
    <row r="163" spans="1:8" x14ac:dyDescent="0.2">
      <c r="A163" s="41" t="s">
        <v>240</v>
      </c>
      <c r="B163" s="16">
        <v>650</v>
      </c>
      <c r="C163" s="36">
        <v>4</v>
      </c>
      <c r="D163" s="36">
        <v>1</v>
      </c>
      <c r="E163" s="37" t="s">
        <v>323</v>
      </c>
      <c r="F163" s="37">
        <v>111</v>
      </c>
      <c r="G163" s="39">
        <v>13</v>
      </c>
      <c r="H163" s="39">
        <v>13</v>
      </c>
    </row>
    <row r="164" spans="1:8" ht="33.75" x14ac:dyDescent="0.2">
      <c r="A164" s="41" t="s">
        <v>241</v>
      </c>
      <c r="B164" s="16">
        <v>650</v>
      </c>
      <c r="C164" s="36"/>
      <c r="D164" s="36"/>
      <c r="E164" s="37" t="s">
        <v>323</v>
      </c>
      <c r="F164" s="85">
        <v>119</v>
      </c>
      <c r="G164" s="84">
        <v>4</v>
      </c>
      <c r="H164" s="84">
        <v>4</v>
      </c>
    </row>
    <row r="165" spans="1:8" x14ac:dyDescent="0.2">
      <c r="A165" s="41" t="s">
        <v>381</v>
      </c>
      <c r="B165" s="16">
        <v>650</v>
      </c>
      <c r="C165" s="36">
        <v>4</v>
      </c>
      <c r="D165" s="36">
        <v>9</v>
      </c>
      <c r="E165" s="37"/>
      <c r="F165" s="85"/>
      <c r="G165" s="84">
        <f t="shared" ref="G165:H171" si="17">G166</f>
        <v>1745.8</v>
      </c>
      <c r="H165" s="84">
        <f t="shared" si="17"/>
        <v>1780.2</v>
      </c>
    </row>
    <row r="166" spans="1:8" ht="33.75" x14ac:dyDescent="0.2">
      <c r="A166" s="41" t="s">
        <v>502</v>
      </c>
      <c r="B166" s="16">
        <v>650</v>
      </c>
      <c r="C166" s="36">
        <v>4</v>
      </c>
      <c r="D166" s="36">
        <v>9</v>
      </c>
      <c r="E166" s="56">
        <v>1500000000</v>
      </c>
      <c r="F166" s="38"/>
      <c r="G166" s="39">
        <f t="shared" si="17"/>
        <v>1745.8</v>
      </c>
      <c r="H166" s="39">
        <f t="shared" si="17"/>
        <v>1780.2</v>
      </c>
    </row>
    <row r="167" spans="1:8" x14ac:dyDescent="0.2">
      <c r="A167" s="41" t="s">
        <v>378</v>
      </c>
      <c r="B167" s="16">
        <v>650</v>
      </c>
      <c r="C167" s="36">
        <v>4</v>
      </c>
      <c r="D167" s="36">
        <v>9</v>
      </c>
      <c r="E167" s="56">
        <v>1540000000</v>
      </c>
      <c r="F167" s="38"/>
      <c r="G167" s="39">
        <f t="shared" si="17"/>
        <v>1745.8</v>
      </c>
      <c r="H167" s="39">
        <f t="shared" si="17"/>
        <v>1780.2</v>
      </c>
    </row>
    <row r="168" spans="1:8" ht="22.5" x14ac:dyDescent="0.2">
      <c r="A168" s="41" t="s">
        <v>379</v>
      </c>
      <c r="B168" s="16">
        <v>650</v>
      </c>
      <c r="C168" s="36">
        <v>4</v>
      </c>
      <c r="D168" s="36">
        <v>9</v>
      </c>
      <c r="E168" s="56">
        <v>1540200000</v>
      </c>
      <c r="F168" s="38"/>
      <c r="G168" s="39">
        <f t="shared" si="17"/>
        <v>1745.8</v>
      </c>
      <c r="H168" s="39">
        <f t="shared" si="17"/>
        <v>1780.2</v>
      </c>
    </row>
    <row r="169" spans="1:8" ht="11.25" customHeight="1" x14ac:dyDescent="0.2">
      <c r="A169" s="41" t="s">
        <v>203</v>
      </c>
      <c r="B169" s="16">
        <v>650</v>
      </c>
      <c r="C169" s="36">
        <v>4</v>
      </c>
      <c r="D169" s="36">
        <v>9</v>
      </c>
      <c r="E169" s="56">
        <v>1540299990</v>
      </c>
      <c r="F169" s="38">
        <v>0</v>
      </c>
      <c r="G169" s="39">
        <f t="shared" si="17"/>
        <v>1745.8</v>
      </c>
      <c r="H169" s="39">
        <f t="shared" si="17"/>
        <v>1780.2</v>
      </c>
    </row>
    <row r="170" spans="1:8" ht="22.5" customHeight="1" x14ac:dyDescent="0.2">
      <c r="A170" s="41" t="s">
        <v>271</v>
      </c>
      <c r="B170" s="16">
        <v>650</v>
      </c>
      <c r="C170" s="36">
        <v>4</v>
      </c>
      <c r="D170" s="36">
        <v>9</v>
      </c>
      <c r="E170" s="56">
        <v>1540299990</v>
      </c>
      <c r="F170" s="38">
        <v>200</v>
      </c>
      <c r="G170" s="39">
        <f t="shared" si="17"/>
        <v>1745.8</v>
      </c>
      <c r="H170" s="39">
        <f t="shared" si="17"/>
        <v>1780.2</v>
      </c>
    </row>
    <row r="171" spans="1:8" ht="40.5" customHeight="1" x14ac:dyDescent="0.2">
      <c r="A171" s="41" t="s">
        <v>140</v>
      </c>
      <c r="B171" s="16">
        <v>650</v>
      </c>
      <c r="C171" s="36">
        <v>4</v>
      </c>
      <c r="D171" s="36">
        <v>9</v>
      </c>
      <c r="E171" s="56">
        <v>1540299990</v>
      </c>
      <c r="F171" s="38">
        <v>240</v>
      </c>
      <c r="G171" s="39">
        <f t="shared" si="17"/>
        <v>1745.8</v>
      </c>
      <c r="H171" s="39">
        <f t="shared" si="17"/>
        <v>1780.2</v>
      </c>
    </row>
    <row r="172" spans="1:8" ht="32.25" customHeight="1" x14ac:dyDescent="0.2">
      <c r="A172" s="41" t="s">
        <v>130</v>
      </c>
      <c r="B172" s="16">
        <v>650</v>
      </c>
      <c r="C172" s="36">
        <v>4</v>
      </c>
      <c r="D172" s="36">
        <v>9</v>
      </c>
      <c r="E172" s="56">
        <v>1540299990</v>
      </c>
      <c r="F172" s="38">
        <v>244</v>
      </c>
      <c r="G172" s="39">
        <v>1745.8</v>
      </c>
      <c r="H172" s="39">
        <v>1780.2</v>
      </c>
    </row>
    <row r="173" spans="1:8" ht="32.25" customHeight="1" x14ac:dyDescent="0.2">
      <c r="A173" s="35" t="s">
        <v>40</v>
      </c>
      <c r="B173" s="16">
        <v>650</v>
      </c>
      <c r="C173" s="36">
        <v>4</v>
      </c>
      <c r="D173" s="36">
        <v>10</v>
      </c>
      <c r="E173" s="37" t="s">
        <v>138</v>
      </c>
      <c r="F173" s="37" t="s">
        <v>138</v>
      </c>
      <c r="G173" s="39">
        <f t="shared" ref="G173:H176" si="18">G174</f>
        <v>245</v>
      </c>
      <c r="H173" s="39">
        <f t="shared" si="18"/>
        <v>250</v>
      </c>
    </row>
    <row r="174" spans="1:8" ht="32.25" customHeight="1" x14ac:dyDescent="0.2">
      <c r="A174" s="40" t="s">
        <v>507</v>
      </c>
      <c r="B174" s="16">
        <v>650</v>
      </c>
      <c r="C174" s="36">
        <v>4</v>
      </c>
      <c r="D174" s="36">
        <v>10</v>
      </c>
      <c r="E174" s="37">
        <v>1400000000</v>
      </c>
      <c r="F174" s="37" t="s">
        <v>138</v>
      </c>
      <c r="G174" s="39">
        <f t="shared" si="18"/>
        <v>245</v>
      </c>
      <c r="H174" s="39">
        <f t="shared" si="18"/>
        <v>250</v>
      </c>
    </row>
    <row r="175" spans="1:8" ht="32.25" customHeight="1" x14ac:dyDescent="0.2">
      <c r="A175" s="40" t="s">
        <v>256</v>
      </c>
      <c r="B175" s="16">
        <v>650</v>
      </c>
      <c r="C175" s="36">
        <v>4</v>
      </c>
      <c r="D175" s="36">
        <v>10</v>
      </c>
      <c r="E175" s="37">
        <v>1410000000</v>
      </c>
      <c r="F175" s="37" t="s">
        <v>138</v>
      </c>
      <c r="G175" s="39">
        <f t="shared" si="18"/>
        <v>245</v>
      </c>
      <c r="H175" s="39">
        <f t="shared" si="18"/>
        <v>250</v>
      </c>
    </row>
    <row r="176" spans="1:8" ht="33.75" x14ac:dyDescent="0.2">
      <c r="A176" s="40" t="s">
        <v>255</v>
      </c>
      <c r="B176" s="16">
        <v>650</v>
      </c>
      <c r="C176" s="36">
        <v>4</v>
      </c>
      <c r="D176" s="36">
        <v>10</v>
      </c>
      <c r="E176" s="37">
        <v>1410100000</v>
      </c>
      <c r="F176" s="37" t="s">
        <v>138</v>
      </c>
      <c r="G176" s="39">
        <f t="shared" si="18"/>
        <v>245</v>
      </c>
      <c r="H176" s="39">
        <f t="shared" si="18"/>
        <v>250</v>
      </c>
    </row>
    <row r="177" spans="1:8" ht="11.25" customHeight="1" x14ac:dyDescent="0.2">
      <c r="A177" s="40" t="s">
        <v>134</v>
      </c>
      <c r="B177" s="16">
        <v>650</v>
      </c>
      <c r="C177" s="36">
        <v>4</v>
      </c>
      <c r="D177" s="36">
        <v>10</v>
      </c>
      <c r="E177" s="37">
        <v>1410120070</v>
      </c>
      <c r="F177" s="37" t="s">
        <v>110</v>
      </c>
      <c r="G177" s="39">
        <f t="shared" ref="G177:H179" si="19">G178</f>
        <v>245</v>
      </c>
      <c r="H177" s="39">
        <f t="shared" si="19"/>
        <v>250</v>
      </c>
    </row>
    <row r="178" spans="1:8" ht="11.25" customHeight="1" x14ac:dyDescent="0.2">
      <c r="A178" s="41" t="s">
        <v>271</v>
      </c>
      <c r="B178" s="16">
        <v>650</v>
      </c>
      <c r="C178" s="36">
        <v>4</v>
      </c>
      <c r="D178" s="36">
        <v>10</v>
      </c>
      <c r="E178" s="37">
        <v>1410120070</v>
      </c>
      <c r="F178" s="37" t="s">
        <v>139</v>
      </c>
      <c r="G178" s="39">
        <f t="shared" si="19"/>
        <v>245</v>
      </c>
      <c r="H178" s="39">
        <f t="shared" si="19"/>
        <v>250</v>
      </c>
    </row>
    <row r="179" spans="1:8" ht="41.25" customHeight="1" x14ac:dyDescent="0.2">
      <c r="A179" s="41" t="s">
        <v>140</v>
      </c>
      <c r="B179" s="16">
        <v>650</v>
      </c>
      <c r="C179" s="36">
        <v>4</v>
      </c>
      <c r="D179" s="36">
        <v>10</v>
      </c>
      <c r="E179" s="37">
        <v>1410120070</v>
      </c>
      <c r="F179" s="37" t="s">
        <v>141</v>
      </c>
      <c r="G179" s="39">
        <f t="shared" si="19"/>
        <v>245</v>
      </c>
      <c r="H179" s="39">
        <f t="shared" si="19"/>
        <v>250</v>
      </c>
    </row>
    <row r="180" spans="1:8" ht="26.25" customHeight="1" x14ac:dyDescent="0.2">
      <c r="A180" s="41" t="s">
        <v>130</v>
      </c>
      <c r="B180" s="16">
        <v>650</v>
      </c>
      <c r="C180" s="36">
        <v>4</v>
      </c>
      <c r="D180" s="36">
        <v>10</v>
      </c>
      <c r="E180" s="37">
        <v>1410120070</v>
      </c>
      <c r="F180" s="37">
        <v>244</v>
      </c>
      <c r="G180" s="39">
        <v>245</v>
      </c>
      <c r="H180" s="39">
        <v>250</v>
      </c>
    </row>
    <row r="181" spans="1:8" ht="24" customHeight="1" x14ac:dyDescent="0.2">
      <c r="A181" s="35" t="s">
        <v>41</v>
      </c>
      <c r="B181" s="16">
        <v>650</v>
      </c>
      <c r="C181" s="36">
        <v>5</v>
      </c>
      <c r="D181" s="36">
        <v>0</v>
      </c>
      <c r="E181" s="37" t="s">
        <v>138</v>
      </c>
      <c r="F181" s="37" t="s">
        <v>138</v>
      </c>
      <c r="G181" s="39">
        <f>G182+G190+G212</f>
        <v>5732.6</v>
      </c>
      <c r="H181" s="39">
        <f>H182+H190+H212</f>
        <v>5181.3999999999996</v>
      </c>
    </row>
    <row r="182" spans="1:8" ht="23.25" customHeight="1" x14ac:dyDescent="0.2">
      <c r="A182" s="35" t="s">
        <v>135</v>
      </c>
      <c r="B182" s="16">
        <v>650</v>
      </c>
      <c r="C182" s="36">
        <v>5</v>
      </c>
      <c r="D182" s="36">
        <v>1</v>
      </c>
      <c r="E182" s="37" t="s">
        <v>138</v>
      </c>
      <c r="F182" s="37" t="s">
        <v>138</v>
      </c>
      <c r="G182" s="39">
        <f t="shared" ref="G182:H184" si="20">G183</f>
        <v>260</v>
      </c>
      <c r="H182" s="39">
        <f t="shared" si="20"/>
        <v>260</v>
      </c>
    </row>
    <row r="183" spans="1:8" ht="30" customHeight="1" x14ac:dyDescent="0.2">
      <c r="A183" s="40" t="s">
        <v>324</v>
      </c>
      <c r="B183" s="16">
        <v>650</v>
      </c>
      <c r="C183" s="36">
        <v>5</v>
      </c>
      <c r="D183" s="36">
        <v>1</v>
      </c>
      <c r="E183" s="37" t="s">
        <v>289</v>
      </c>
      <c r="F183" s="37" t="s">
        <v>138</v>
      </c>
      <c r="G183" s="39">
        <f t="shared" si="20"/>
        <v>260</v>
      </c>
      <c r="H183" s="39">
        <f t="shared" si="20"/>
        <v>260</v>
      </c>
    </row>
    <row r="184" spans="1:8" ht="23.25" customHeight="1" x14ac:dyDescent="0.2">
      <c r="A184" s="40" t="s">
        <v>154</v>
      </c>
      <c r="B184" s="16">
        <v>650</v>
      </c>
      <c r="C184" s="36">
        <v>5</v>
      </c>
      <c r="D184" s="36">
        <v>1</v>
      </c>
      <c r="E184" s="37" t="s">
        <v>293</v>
      </c>
      <c r="F184" s="37" t="s">
        <v>138</v>
      </c>
      <c r="G184" s="39">
        <f t="shared" si="20"/>
        <v>260</v>
      </c>
      <c r="H184" s="39">
        <f t="shared" si="20"/>
        <v>260</v>
      </c>
    </row>
    <row r="185" spans="1:8" ht="23.25" customHeight="1" x14ac:dyDescent="0.2">
      <c r="A185" s="40" t="s">
        <v>221</v>
      </c>
      <c r="B185" s="16">
        <v>650</v>
      </c>
      <c r="C185" s="36">
        <v>5</v>
      </c>
      <c r="D185" s="36">
        <v>1</v>
      </c>
      <c r="E185" s="37" t="s">
        <v>294</v>
      </c>
      <c r="F185" s="37"/>
      <c r="G185" s="39">
        <f>G186</f>
        <v>260</v>
      </c>
      <c r="H185" s="39">
        <f>H186</f>
        <v>260</v>
      </c>
    </row>
    <row r="186" spans="1:8" ht="11.25" customHeight="1" x14ac:dyDescent="0.2">
      <c r="A186" s="40" t="s">
        <v>203</v>
      </c>
      <c r="B186" s="16">
        <v>650</v>
      </c>
      <c r="C186" s="36">
        <v>5</v>
      </c>
      <c r="D186" s="36">
        <v>1</v>
      </c>
      <c r="E186" s="37" t="s">
        <v>296</v>
      </c>
      <c r="F186" s="37" t="s">
        <v>110</v>
      </c>
      <c r="G186" s="39">
        <f t="shared" ref="G186:H188" si="21">G187</f>
        <v>260</v>
      </c>
      <c r="H186" s="39">
        <f t="shared" si="21"/>
        <v>260</v>
      </c>
    </row>
    <row r="187" spans="1:8" ht="33.75" customHeight="1" x14ac:dyDescent="0.2">
      <c r="A187" s="41" t="s">
        <v>271</v>
      </c>
      <c r="B187" s="16">
        <v>650</v>
      </c>
      <c r="C187" s="36">
        <v>5</v>
      </c>
      <c r="D187" s="36">
        <v>1</v>
      </c>
      <c r="E187" s="37" t="s">
        <v>296</v>
      </c>
      <c r="F187" s="37" t="s">
        <v>139</v>
      </c>
      <c r="G187" s="39">
        <f t="shared" si="21"/>
        <v>260</v>
      </c>
      <c r="H187" s="39">
        <f t="shared" si="21"/>
        <v>260</v>
      </c>
    </row>
    <row r="188" spans="1:8" ht="22.5" customHeight="1" x14ac:dyDescent="0.2">
      <c r="A188" s="41" t="s">
        <v>140</v>
      </c>
      <c r="B188" s="16">
        <v>650</v>
      </c>
      <c r="C188" s="36">
        <v>5</v>
      </c>
      <c r="D188" s="36">
        <v>1</v>
      </c>
      <c r="E188" s="37" t="s">
        <v>296</v>
      </c>
      <c r="F188" s="37" t="s">
        <v>141</v>
      </c>
      <c r="G188" s="39">
        <f t="shared" si="21"/>
        <v>260</v>
      </c>
      <c r="H188" s="39">
        <f t="shared" si="21"/>
        <v>260</v>
      </c>
    </row>
    <row r="189" spans="1:8" ht="24.75" customHeight="1" x14ac:dyDescent="0.2">
      <c r="A189" s="41" t="s">
        <v>130</v>
      </c>
      <c r="B189" s="16">
        <v>650</v>
      </c>
      <c r="C189" s="36">
        <v>5</v>
      </c>
      <c r="D189" s="36">
        <v>1</v>
      </c>
      <c r="E189" s="37" t="s">
        <v>296</v>
      </c>
      <c r="F189" s="37">
        <v>244</v>
      </c>
      <c r="G189" s="39">
        <v>260</v>
      </c>
      <c r="H189" s="39">
        <v>260</v>
      </c>
    </row>
    <row r="190" spans="1:8" ht="45" customHeight="1" x14ac:dyDescent="0.2">
      <c r="A190" s="35" t="s">
        <v>113</v>
      </c>
      <c r="B190" s="16">
        <v>650</v>
      </c>
      <c r="C190" s="36">
        <v>5</v>
      </c>
      <c r="D190" s="36">
        <v>2</v>
      </c>
      <c r="E190" s="37" t="s">
        <v>138</v>
      </c>
      <c r="F190" s="37" t="s">
        <v>138</v>
      </c>
      <c r="G190" s="39">
        <f>G191</f>
        <v>5027.1000000000004</v>
      </c>
      <c r="H190" s="39">
        <f>H191</f>
        <v>4465</v>
      </c>
    </row>
    <row r="191" spans="1:8" ht="45" customHeight="1" x14ac:dyDescent="0.2">
      <c r="A191" s="40" t="s">
        <v>324</v>
      </c>
      <c r="B191" s="16">
        <v>650</v>
      </c>
      <c r="C191" s="36">
        <v>5</v>
      </c>
      <c r="D191" s="36">
        <v>2</v>
      </c>
      <c r="E191" s="37" t="s">
        <v>289</v>
      </c>
      <c r="F191" s="37" t="s">
        <v>138</v>
      </c>
      <c r="G191" s="39">
        <f>G192+G206</f>
        <v>5027.1000000000004</v>
      </c>
      <c r="H191" s="39">
        <f>H192+H206</f>
        <v>4465</v>
      </c>
    </row>
    <row r="192" spans="1:8" ht="45" customHeight="1" x14ac:dyDescent="0.2">
      <c r="A192" s="40" t="s">
        <v>153</v>
      </c>
      <c r="B192" s="16">
        <v>650</v>
      </c>
      <c r="C192" s="36">
        <v>5</v>
      </c>
      <c r="D192" s="36">
        <v>2</v>
      </c>
      <c r="E192" s="37" t="s">
        <v>290</v>
      </c>
      <c r="F192" s="37" t="s">
        <v>138</v>
      </c>
      <c r="G192" s="39">
        <f>G193</f>
        <v>4982.1000000000004</v>
      </c>
      <c r="H192" s="39">
        <f>H193</f>
        <v>4420</v>
      </c>
    </row>
    <row r="193" spans="1:8" ht="27" customHeight="1" x14ac:dyDescent="0.2">
      <c r="A193" s="40" t="s">
        <v>213</v>
      </c>
      <c r="B193" s="16">
        <v>650</v>
      </c>
      <c r="C193" s="36">
        <v>5</v>
      </c>
      <c r="D193" s="36">
        <v>2</v>
      </c>
      <c r="E193" s="37" t="s">
        <v>291</v>
      </c>
      <c r="F193" s="37" t="s">
        <v>138</v>
      </c>
      <c r="G193" s="39">
        <f>G194+G198+G202</f>
        <v>4982.1000000000004</v>
      </c>
      <c r="H193" s="39">
        <f>H194+H198+H202</f>
        <v>4420</v>
      </c>
    </row>
    <row r="194" spans="1:8" ht="27" customHeight="1" x14ac:dyDescent="0.2">
      <c r="A194" s="40" t="s">
        <v>412</v>
      </c>
      <c r="B194" s="16">
        <v>650</v>
      </c>
      <c r="C194" s="36">
        <v>5</v>
      </c>
      <c r="D194" s="36">
        <v>2</v>
      </c>
      <c r="E194" s="37" t="s">
        <v>292</v>
      </c>
      <c r="F194" s="37" t="s">
        <v>110</v>
      </c>
      <c r="G194" s="39">
        <f t="shared" ref="G194:H196" si="22">G195</f>
        <v>4704.1000000000004</v>
      </c>
      <c r="H194" s="39">
        <f t="shared" si="22"/>
        <v>4170.5</v>
      </c>
    </row>
    <row r="195" spans="1:8" ht="27" customHeight="1" x14ac:dyDescent="0.2">
      <c r="A195" s="41" t="s">
        <v>271</v>
      </c>
      <c r="B195" s="16">
        <v>650</v>
      </c>
      <c r="C195" s="36">
        <v>5</v>
      </c>
      <c r="D195" s="36">
        <v>2</v>
      </c>
      <c r="E195" s="37" t="s">
        <v>292</v>
      </c>
      <c r="F195" s="37" t="s">
        <v>139</v>
      </c>
      <c r="G195" s="39">
        <f t="shared" si="22"/>
        <v>4704.1000000000004</v>
      </c>
      <c r="H195" s="39">
        <f t="shared" si="22"/>
        <v>4170.5</v>
      </c>
    </row>
    <row r="196" spans="1:8" ht="27" customHeight="1" x14ac:dyDescent="0.2">
      <c r="A196" s="41" t="s">
        <v>140</v>
      </c>
      <c r="B196" s="16">
        <v>650</v>
      </c>
      <c r="C196" s="36">
        <v>5</v>
      </c>
      <c r="D196" s="36">
        <v>2</v>
      </c>
      <c r="E196" s="37" t="s">
        <v>292</v>
      </c>
      <c r="F196" s="37" t="s">
        <v>141</v>
      </c>
      <c r="G196" s="39">
        <f t="shared" si="22"/>
        <v>4704.1000000000004</v>
      </c>
      <c r="H196" s="39">
        <f t="shared" si="22"/>
        <v>4170.5</v>
      </c>
    </row>
    <row r="197" spans="1:8" ht="27" customHeight="1" x14ac:dyDescent="0.2">
      <c r="A197" s="41" t="s">
        <v>136</v>
      </c>
      <c r="B197" s="16">
        <v>650</v>
      </c>
      <c r="C197" s="36">
        <v>5</v>
      </c>
      <c r="D197" s="36">
        <v>2</v>
      </c>
      <c r="E197" s="37" t="s">
        <v>292</v>
      </c>
      <c r="F197" s="37">
        <v>243</v>
      </c>
      <c r="G197" s="84">
        <v>4704.1000000000004</v>
      </c>
      <c r="H197" s="84">
        <v>4170.5</v>
      </c>
    </row>
    <row r="198" spans="1:8" ht="23.25" customHeight="1" x14ac:dyDescent="0.2">
      <c r="A198" s="41" t="s">
        <v>203</v>
      </c>
      <c r="B198" s="16">
        <v>650</v>
      </c>
      <c r="C198" s="36">
        <v>5</v>
      </c>
      <c r="D198" s="36">
        <v>2</v>
      </c>
      <c r="E198" s="37" t="s">
        <v>325</v>
      </c>
      <c r="F198" s="37"/>
      <c r="G198" s="39">
        <f t="shared" ref="G198:H200" si="23">G199</f>
        <v>30</v>
      </c>
      <c r="H198" s="39">
        <f t="shared" si="23"/>
        <v>30</v>
      </c>
    </row>
    <row r="199" spans="1:8" ht="23.25" customHeight="1" x14ac:dyDescent="0.2">
      <c r="A199" s="41" t="s">
        <v>271</v>
      </c>
      <c r="B199" s="16">
        <v>650</v>
      </c>
      <c r="C199" s="36">
        <v>5</v>
      </c>
      <c r="D199" s="36">
        <v>2</v>
      </c>
      <c r="E199" s="37" t="s">
        <v>325</v>
      </c>
      <c r="F199" s="37" t="s">
        <v>139</v>
      </c>
      <c r="G199" s="39">
        <f t="shared" si="23"/>
        <v>30</v>
      </c>
      <c r="H199" s="39">
        <f t="shared" si="23"/>
        <v>30</v>
      </c>
    </row>
    <row r="200" spans="1:8" ht="23.25" customHeight="1" x14ac:dyDescent="0.2">
      <c r="A200" s="41" t="s">
        <v>140</v>
      </c>
      <c r="B200" s="16">
        <v>650</v>
      </c>
      <c r="C200" s="36">
        <v>5</v>
      </c>
      <c r="D200" s="36">
        <v>2</v>
      </c>
      <c r="E200" s="37" t="s">
        <v>325</v>
      </c>
      <c r="F200" s="37" t="s">
        <v>141</v>
      </c>
      <c r="G200" s="39">
        <f t="shared" si="23"/>
        <v>30</v>
      </c>
      <c r="H200" s="39">
        <f t="shared" si="23"/>
        <v>30</v>
      </c>
    </row>
    <row r="201" spans="1:8" ht="23.25" customHeight="1" x14ac:dyDescent="0.2">
      <c r="A201" s="41" t="s">
        <v>130</v>
      </c>
      <c r="B201" s="16">
        <v>650</v>
      </c>
      <c r="C201" s="36">
        <v>5</v>
      </c>
      <c r="D201" s="36">
        <v>2</v>
      </c>
      <c r="E201" s="37" t="s">
        <v>325</v>
      </c>
      <c r="F201" s="37" t="s">
        <v>340</v>
      </c>
      <c r="G201" s="84">
        <v>30</v>
      </c>
      <c r="H201" s="84">
        <v>30</v>
      </c>
    </row>
    <row r="202" spans="1:8" ht="28.5" customHeight="1" x14ac:dyDescent="0.2">
      <c r="A202" s="41" t="s">
        <v>415</v>
      </c>
      <c r="B202" s="16">
        <v>650</v>
      </c>
      <c r="C202" s="36">
        <v>5</v>
      </c>
      <c r="D202" s="36">
        <v>2</v>
      </c>
      <c r="E202" s="37" t="s">
        <v>326</v>
      </c>
      <c r="F202" s="38"/>
      <c r="G202" s="39">
        <f t="shared" ref="G202:H204" si="24">G203</f>
        <v>248</v>
      </c>
      <c r="H202" s="39">
        <f t="shared" si="24"/>
        <v>219.5</v>
      </c>
    </row>
    <row r="203" spans="1:8" ht="33.75" customHeight="1" x14ac:dyDescent="0.2">
      <c r="A203" s="41" t="s">
        <v>271</v>
      </c>
      <c r="B203" s="16">
        <v>650</v>
      </c>
      <c r="C203" s="36">
        <v>5</v>
      </c>
      <c r="D203" s="36">
        <v>2</v>
      </c>
      <c r="E203" s="37" t="s">
        <v>326</v>
      </c>
      <c r="F203" s="38">
        <v>200</v>
      </c>
      <c r="G203" s="39">
        <f t="shared" si="24"/>
        <v>248</v>
      </c>
      <c r="H203" s="39">
        <f t="shared" si="24"/>
        <v>219.5</v>
      </c>
    </row>
    <row r="204" spans="1:8" ht="33.75" customHeight="1" x14ac:dyDescent="0.2">
      <c r="A204" s="41" t="s">
        <v>140</v>
      </c>
      <c r="B204" s="16">
        <v>650</v>
      </c>
      <c r="C204" s="36">
        <v>5</v>
      </c>
      <c r="D204" s="36">
        <v>2</v>
      </c>
      <c r="E204" s="37" t="s">
        <v>326</v>
      </c>
      <c r="F204" s="38">
        <v>240</v>
      </c>
      <c r="G204" s="39">
        <f t="shared" si="24"/>
        <v>248</v>
      </c>
      <c r="H204" s="39">
        <f t="shared" si="24"/>
        <v>219.5</v>
      </c>
    </row>
    <row r="205" spans="1:8" ht="33.75" customHeight="1" x14ac:dyDescent="0.2">
      <c r="A205" s="41" t="s">
        <v>136</v>
      </c>
      <c r="B205" s="16">
        <v>650</v>
      </c>
      <c r="C205" s="36">
        <v>5</v>
      </c>
      <c r="D205" s="36">
        <v>2</v>
      </c>
      <c r="E205" s="37" t="s">
        <v>326</v>
      </c>
      <c r="F205" s="37" t="s">
        <v>340</v>
      </c>
      <c r="G205" s="84">
        <v>248</v>
      </c>
      <c r="H205" s="84">
        <v>219.5</v>
      </c>
    </row>
    <row r="206" spans="1:8" ht="27.75" customHeight="1" x14ac:dyDescent="0.2">
      <c r="A206" s="40" t="s">
        <v>214</v>
      </c>
      <c r="B206" s="16">
        <v>650</v>
      </c>
      <c r="C206" s="36">
        <v>5</v>
      </c>
      <c r="D206" s="36">
        <v>2</v>
      </c>
      <c r="E206" s="37" t="s">
        <v>300</v>
      </c>
      <c r="F206" s="37" t="s">
        <v>138</v>
      </c>
      <c r="G206" s="39">
        <f t="shared" ref="G206:H210" si="25">G207</f>
        <v>45</v>
      </c>
      <c r="H206" s="39">
        <f t="shared" si="25"/>
        <v>45</v>
      </c>
    </row>
    <row r="207" spans="1:8" ht="22.5" x14ac:dyDescent="0.2">
      <c r="A207" s="40" t="s">
        <v>234</v>
      </c>
      <c r="B207" s="16">
        <v>650</v>
      </c>
      <c r="C207" s="36">
        <v>5</v>
      </c>
      <c r="D207" s="36">
        <v>2</v>
      </c>
      <c r="E207" s="37" t="s">
        <v>301</v>
      </c>
      <c r="F207" s="37" t="s">
        <v>138</v>
      </c>
      <c r="G207" s="39">
        <f t="shared" si="25"/>
        <v>45</v>
      </c>
      <c r="H207" s="39">
        <f t="shared" si="25"/>
        <v>45</v>
      </c>
    </row>
    <row r="208" spans="1:8" ht="11.25" customHeight="1" x14ac:dyDescent="0.2">
      <c r="A208" s="40" t="s">
        <v>203</v>
      </c>
      <c r="B208" s="16">
        <v>650</v>
      </c>
      <c r="C208" s="36">
        <v>5</v>
      </c>
      <c r="D208" s="36">
        <v>2</v>
      </c>
      <c r="E208" s="37" t="s">
        <v>302</v>
      </c>
      <c r="F208" s="37" t="s">
        <v>110</v>
      </c>
      <c r="G208" s="39">
        <f t="shared" si="25"/>
        <v>45</v>
      </c>
      <c r="H208" s="39">
        <f t="shared" si="25"/>
        <v>45</v>
      </c>
    </row>
    <row r="209" spans="1:8" ht="22.5" customHeight="1" x14ac:dyDescent="0.2">
      <c r="A209" s="41" t="s">
        <v>271</v>
      </c>
      <c r="B209" s="16">
        <v>650</v>
      </c>
      <c r="C209" s="36">
        <v>5</v>
      </c>
      <c r="D209" s="36">
        <v>2</v>
      </c>
      <c r="E209" s="37" t="s">
        <v>302</v>
      </c>
      <c r="F209" s="37" t="s">
        <v>139</v>
      </c>
      <c r="G209" s="39">
        <f t="shared" si="25"/>
        <v>45</v>
      </c>
      <c r="H209" s="39">
        <f t="shared" si="25"/>
        <v>45</v>
      </c>
    </row>
    <row r="210" spans="1:8" ht="23.25" customHeight="1" x14ac:dyDescent="0.2">
      <c r="A210" s="41" t="s">
        <v>140</v>
      </c>
      <c r="B210" s="16">
        <v>650</v>
      </c>
      <c r="C210" s="36">
        <v>5</v>
      </c>
      <c r="D210" s="36">
        <v>2</v>
      </c>
      <c r="E210" s="37" t="s">
        <v>302</v>
      </c>
      <c r="F210" s="37" t="s">
        <v>141</v>
      </c>
      <c r="G210" s="39">
        <f t="shared" si="25"/>
        <v>45</v>
      </c>
      <c r="H210" s="39">
        <f t="shared" si="25"/>
        <v>45</v>
      </c>
    </row>
    <row r="211" spans="1:8" ht="27.75" customHeight="1" x14ac:dyDescent="0.2">
      <c r="A211" s="41" t="s">
        <v>130</v>
      </c>
      <c r="B211" s="16">
        <v>650</v>
      </c>
      <c r="C211" s="36">
        <v>5</v>
      </c>
      <c r="D211" s="36">
        <v>2</v>
      </c>
      <c r="E211" s="37" t="s">
        <v>302</v>
      </c>
      <c r="F211" s="37">
        <v>244</v>
      </c>
      <c r="G211" s="39">
        <v>45</v>
      </c>
      <c r="H211" s="39">
        <v>45</v>
      </c>
    </row>
    <row r="212" spans="1:8" ht="27.75" customHeight="1" x14ac:dyDescent="0.2">
      <c r="A212" s="35" t="s">
        <v>42</v>
      </c>
      <c r="B212" s="16">
        <v>650</v>
      </c>
      <c r="C212" s="36">
        <v>5</v>
      </c>
      <c r="D212" s="36">
        <v>3</v>
      </c>
      <c r="E212" s="37" t="s">
        <v>138</v>
      </c>
      <c r="F212" s="37" t="s">
        <v>138</v>
      </c>
      <c r="G212" s="39">
        <f>G213</f>
        <v>445.5</v>
      </c>
      <c r="H212" s="39">
        <f>H213</f>
        <v>456.4</v>
      </c>
    </row>
    <row r="213" spans="1:8" ht="27.75" customHeight="1" x14ac:dyDescent="0.2">
      <c r="A213" s="40" t="s">
        <v>508</v>
      </c>
      <c r="B213" s="16">
        <v>650</v>
      </c>
      <c r="C213" s="36">
        <v>5</v>
      </c>
      <c r="D213" s="36">
        <v>3</v>
      </c>
      <c r="E213" s="37">
        <v>2400000000</v>
      </c>
      <c r="F213" s="37" t="s">
        <v>138</v>
      </c>
      <c r="G213" s="39">
        <f>G214+G219</f>
        <v>445.5</v>
      </c>
      <c r="H213" s="39">
        <f>H214+H219</f>
        <v>456.4</v>
      </c>
    </row>
    <row r="214" spans="1:8" ht="22.5" x14ac:dyDescent="0.2">
      <c r="A214" s="40" t="s">
        <v>215</v>
      </c>
      <c r="B214" s="16">
        <v>650</v>
      </c>
      <c r="C214" s="36">
        <v>5</v>
      </c>
      <c r="D214" s="36">
        <v>3</v>
      </c>
      <c r="E214" s="37">
        <v>2400100000</v>
      </c>
      <c r="F214" s="37" t="s">
        <v>138</v>
      </c>
      <c r="G214" s="39">
        <f t="shared" ref="G214:H217" si="26">G215</f>
        <v>10</v>
      </c>
      <c r="H214" s="39">
        <f t="shared" si="26"/>
        <v>10</v>
      </c>
    </row>
    <row r="215" spans="1:8" ht="35.25" customHeight="1" x14ac:dyDescent="0.2">
      <c r="A215" s="40" t="s">
        <v>203</v>
      </c>
      <c r="B215" s="16">
        <v>650</v>
      </c>
      <c r="C215" s="36">
        <v>5</v>
      </c>
      <c r="D215" s="36">
        <v>3</v>
      </c>
      <c r="E215" s="37">
        <v>2400199990</v>
      </c>
      <c r="F215" s="37" t="s">
        <v>110</v>
      </c>
      <c r="G215" s="39">
        <f t="shared" si="26"/>
        <v>10</v>
      </c>
      <c r="H215" s="39">
        <f t="shared" si="26"/>
        <v>10</v>
      </c>
    </row>
    <row r="216" spans="1:8" ht="25.5" customHeight="1" x14ac:dyDescent="0.2">
      <c r="A216" s="41" t="s">
        <v>271</v>
      </c>
      <c r="B216" s="16">
        <v>650</v>
      </c>
      <c r="C216" s="36">
        <v>5</v>
      </c>
      <c r="D216" s="36">
        <v>3</v>
      </c>
      <c r="E216" s="37">
        <v>2400199990</v>
      </c>
      <c r="F216" s="37" t="s">
        <v>139</v>
      </c>
      <c r="G216" s="39">
        <f t="shared" si="26"/>
        <v>10</v>
      </c>
      <c r="H216" s="39">
        <f t="shared" si="26"/>
        <v>10</v>
      </c>
    </row>
    <row r="217" spans="1:8" ht="25.5" customHeight="1" x14ac:dyDescent="0.2">
      <c r="A217" s="41" t="s">
        <v>140</v>
      </c>
      <c r="B217" s="16">
        <v>650</v>
      </c>
      <c r="C217" s="36">
        <v>5</v>
      </c>
      <c r="D217" s="36">
        <v>3</v>
      </c>
      <c r="E217" s="37">
        <v>2400199990</v>
      </c>
      <c r="F217" s="37" t="s">
        <v>141</v>
      </c>
      <c r="G217" s="39">
        <f t="shared" si="26"/>
        <v>10</v>
      </c>
      <c r="H217" s="39">
        <f t="shared" si="26"/>
        <v>10</v>
      </c>
    </row>
    <row r="218" spans="1:8" ht="25.5" customHeight="1" x14ac:dyDescent="0.2">
      <c r="A218" s="41" t="s">
        <v>130</v>
      </c>
      <c r="B218" s="16">
        <v>650</v>
      </c>
      <c r="C218" s="36">
        <v>5</v>
      </c>
      <c r="D218" s="36">
        <v>3</v>
      </c>
      <c r="E218" s="37">
        <v>2400199990</v>
      </c>
      <c r="F218" s="37">
        <v>244</v>
      </c>
      <c r="G218" s="39">
        <v>10</v>
      </c>
      <c r="H218" s="39">
        <v>10</v>
      </c>
    </row>
    <row r="219" spans="1:8" ht="22.5" x14ac:dyDescent="0.2">
      <c r="A219" s="41" t="s">
        <v>327</v>
      </c>
      <c r="B219" s="16">
        <v>650</v>
      </c>
      <c r="C219" s="36">
        <v>5</v>
      </c>
      <c r="D219" s="36">
        <v>3</v>
      </c>
      <c r="E219" s="37" t="s">
        <v>328</v>
      </c>
      <c r="F219" s="37"/>
      <c r="G219" s="39">
        <f t="shared" ref="G219:H222" si="27">G220</f>
        <v>435.5</v>
      </c>
      <c r="H219" s="39">
        <f t="shared" si="27"/>
        <v>446.4</v>
      </c>
    </row>
    <row r="220" spans="1:8" ht="11.25" customHeight="1" x14ac:dyDescent="0.2">
      <c r="A220" s="41" t="s">
        <v>203</v>
      </c>
      <c r="B220" s="16">
        <v>650</v>
      </c>
      <c r="C220" s="36">
        <v>5</v>
      </c>
      <c r="D220" s="36">
        <v>3</v>
      </c>
      <c r="E220" s="37" t="s">
        <v>329</v>
      </c>
      <c r="F220" s="37" t="s">
        <v>110</v>
      </c>
      <c r="G220" s="39">
        <f t="shared" si="27"/>
        <v>435.5</v>
      </c>
      <c r="H220" s="39">
        <f t="shared" si="27"/>
        <v>446.4</v>
      </c>
    </row>
    <row r="221" spans="1:8" ht="11.25" customHeight="1" x14ac:dyDescent="0.2">
      <c r="A221" s="41" t="s">
        <v>271</v>
      </c>
      <c r="B221" s="16">
        <v>650</v>
      </c>
      <c r="C221" s="36">
        <v>5</v>
      </c>
      <c r="D221" s="36">
        <v>3</v>
      </c>
      <c r="E221" s="37" t="s">
        <v>329</v>
      </c>
      <c r="F221" s="37" t="s">
        <v>139</v>
      </c>
      <c r="G221" s="39">
        <f t="shared" si="27"/>
        <v>435.5</v>
      </c>
      <c r="H221" s="39">
        <f t="shared" si="27"/>
        <v>446.4</v>
      </c>
    </row>
    <row r="222" spans="1:8" ht="22.5" customHeight="1" x14ac:dyDescent="0.2">
      <c r="A222" s="41" t="s">
        <v>140</v>
      </c>
      <c r="B222" s="16">
        <v>650</v>
      </c>
      <c r="C222" s="36">
        <v>5</v>
      </c>
      <c r="D222" s="36">
        <v>3</v>
      </c>
      <c r="E222" s="37" t="s">
        <v>329</v>
      </c>
      <c r="F222" s="37" t="s">
        <v>141</v>
      </c>
      <c r="G222" s="39">
        <f t="shared" si="27"/>
        <v>435.5</v>
      </c>
      <c r="H222" s="39">
        <f t="shared" si="27"/>
        <v>446.4</v>
      </c>
    </row>
    <row r="223" spans="1:8" ht="24" customHeight="1" x14ac:dyDescent="0.2">
      <c r="A223" s="41" t="s">
        <v>130</v>
      </c>
      <c r="B223" s="16">
        <v>650</v>
      </c>
      <c r="C223" s="36">
        <v>5</v>
      </c>
      <c r="D223" s="36">
        <v>3</v>
      </c>
      <c r="E223" s="37" t="s">
        <v>329</v>
      </c>
      <c r="F223" s="37">
        <v>244</v>
      </c>
      <c r="G223" s="39">
        <v>435.5</v>
      </c>
      <c r="H223" s="39">
        <v>446.4</v>
      </c>
    </row>
    <row r="224" spans="1:8" ht="14.25" customHeight="1" x14ac:dyDescent="0.2">
      <c r="A224" s="35" t="s">
        <v>126</v>
      </c>
      <c r="B224" s="16">
        <v>650</v>
      </c>
      <c r="C224" s="36">
        <v>8</v>
      </c>
      <c r="D224" s="36">
        <v>0</v>
      </c>
      <c r="E224" s="37" t="s">
        <v>138</v>
      </c>
      <c r="F224" s="37" t="s">
        <v>138</v>
      </c>
      <c r="G224" s="39">
        <f>G225</f>
        <v>2217</v>
      </c>
      <c r="H224" s="39">
        <f>H225</f>
        <v>2295</v>
      </c>
    </row>
    <row r="225" spans="1:8" ht="11.25" customHeight="1" x14ac:dyDescent="0.2">
      <c r="A225" s="35" t="s">
        <v>43</v>
      </c>
      <c r="B225" s="16">
        <v>650</v>
      </c>
      <c r="C225" s="36">
        <v>8</v>
      </c>
      <c r="D225" s="36">
        <v>1</v>
      </c>
      <c r="E225" s="37" t="s">
        <v>138</v>
      </c>
      <c r="F225" s="37" t="s">
        <v>138</v>
      </c>
      <c r="G225" s="39">
        <f>G226</f>
        <v>2217</v>
      </c>
      <c r="H225" s="39">
        <f>H226</f>
        <v>2295</v>
      </c>
    </row>
    <row r="226" spans="1:8" ht="27.75" customHeight="1" x14ac:dyDescent="0.2">
      <c r="A226" s="40" t="s">
        <v>509</v>
      </c>
      <c r="B226" s="16">
        <v>650</v>
      </c>
      <c r="C226" s="36">
        <v>8</v>
      </c>
      <c r="D226" s="36">
        <v>1</v>
      </c>
      <c r="E226" s="37" t="s">
        <v>277</v>
      </c>
      <c r="F226" s="37" t="s">
        <v>138</v>
      </c>
      <c r="G226" s="39">
        <f>G227+G238</f>
        <v>2217</v>
      </c>
      <c r="H226" s="39">
        <f>H227+H238</f>
        <v>2295</v>
      </c>
    </row>
    <row r="227" spans="1:8" ht="37.5" customHeight="1" x14ac:dyDescent="0.2">
      <c r="A227" s="40" t="s">
        <v>216</v>
      </c>
      <c r="B227" s="16">
        <v>650</v>
      </c>
      <c r="C227" s="36">
        <v>8</v>
      </c>
      <c r="D227" s="36">
        <v>1</v>
      </c>
      <c r="E227" s="37" t="s">
        <v>278</v>
      </c>
      <c r="F227" s="37" t="s">
        <v>138</v>
      </c>
      <c r="G227" s="39">
        <f>G228</f>
        <v>1903</v>
      </c>
      <c r="H227" s="39">
        <f>H228</f>
        <v>1981</v>
      </c>
    </row>
    <row r="228" spans="1:8" ht="21.75" customHeight="1" x14ac:dyDescent="0.2">
      <c r="A228" s="40" t="s">
        <v>217</v>
      </c>
      <c r="B228" s="16">
        <v>650</v>
      </c>
      <c r="C228" s="36">
        <v>8</v>
      </c>
      <c r="D228" s="36">
        <v>1</v>
      </c>
      <c r="E228" s="37" t="s">
        <v>279</v>
      </c>
      <c r="F228" s="37"/>
      <c r="G228" s="39">
        <f>G229</f>
        <v>1903</v>
      </c>
      <c r="H228" s="39">
        <f>H229</f>
        <v>1981</v>
      </c>
    </row>
    <row r="229" spans="1:8" ht="30" customHeight="1" x14ac:dyDescent="0.2">
      <c r="A229" s="40" t="s">
        <v>200</v>
      </c>
      <c r="B229" s="16">
        <v>650</v>
      </c>
      <c r="C229" s="36">
        <v>8</v>
      </c>
      <c r="D229" s="36">
        <v>1</v>
      </c>
      <c r="E229" s="37" t="s">
        <v>280</v>
      </c>
      <c r="F229" s="37" t="s">
        <v>110</v>
      </c>
      <c r="G229" s="39">
        <f>G230+G235</f>
        <v>1903</v>
      </c>
      <c r="H229" s="39">
        <f>H230+H235</f>
        <v>1981</v>
      </c>
    </row>
    <row r="230" spans="1:8" ht="45" customHeight="1" x14ac:dyDescent="0.2">
      <c r="A230" s="5" t="s">
        <v>142</v>
      </c>
      <c r="B230" s="16">
        <v>650</v>
      </c>
      <c r="C230" s="36">
        <v>8</v>
      </c>
      <c r="D230" s="36">
        <v>1</v>
      </c>
      <c r="E230" s="37" t="s">
        <v>280</v>
      </c>
      <c r="F230" s="37" t="s">
        <v>143</v>
      </c>
      <c r="G230" s="39">
        <f>G231</f>
        <v>1682</v>
      </c>
      <c r="H230" s="39">
        <f>H231</f>
        <v>1782</v>
      </c>
    </row>
    <row r="231" spans="1:8" ht="13.5" customHeight="1" x14ac:dyDescent="0.2">
      <c r="A231" s="40" t="s">
        <v>144</v>
      </c>
      <c r="B231" s="16">
        <v>650</v>
      </c>
      <c r="C231" s="36">
        <v>8</v>
      </c>
      <c r="D231" s="36">
        <v>1</v>
      </c>
      <c r="E231" s="37" t="s">
        <v>280</v>
      </c>
      <c r="F231" s="37" t="s">
        <v>145</v>
      </c>
      <c r="G231" s="39">
        <f>G232+G233+G234</f>
        <v>1682</v>
      </c>
      <c r="H231" s="39">
        <f>H232+H233+H234</f>
        <v>1782</v>
      </c>
    </row>
    <row r="232" spans="1:8" ht="12" customHeight="1" x14ac:dyDescent="0.2">
      <c r="A232" s="41" t="s">
        <v>240</v>
      </c>
      <c r="B232" s="16">
        <v>650</v>
      </c>
      <c r="C232" s="36">
        <v>8</v>
      </c>
      <c r="D232" s="36">
        <v>1</v>
      </c>
      <c r="E232" s="37" t="s">
        <v>280</v>
      </c>
      <c r="F232" s="37">
        <v>111</v>
      </c>
      <c r="G232" s="39">
        <v>1292</v>
      </c>
      <c r="H232" s="39">
        <v>1292</v>
      </c>
    </row>
    <row r="233" spans="1:8" ht="21.75" customHeight="1" x14ac:dyDescent="0.2">
      <c r="A233" s="41" t="s">
        <v>133</v>
      </c>
      <c r="B233" s="16">
        <v>650</v>
      </c>
      <c r="C233" s="36">
        <v>8</v>
      </c>
      <c r="D233" s="36">
        <v>1</v>
      </c>
      <c r="E233" s="37" t="s">
        <v>280</v>
      </c>
      <c r="F233" s="37">
        <v>112</v>
      </c>
      <c r="G233" s="39"/>
      <c r="H233" s="39">
        <v>100</v>
      </c>
    </row>
    <row r="234" spans="1:8" ht="33" customHeight="1" x14ac:dyDescent="0.2">
      <c r="A234" s="41" t="s">
        <v>241</v>
      </c>
      <c r="B234" s="16">
        <v>650</v>
      </c>
      <c r="C234" s="36">
        <v>8</v>
      </c>
      <c r="D234" s="36">
        <v>1</v>
      </c>
      <c r="E234" s="37" t="s">
        <v>280</v>
      </c>
      <c r="F234" s="37">
        <v>119</v>
      </c>
      <c r="G234" s="39">
        <v>390</v>
      </c>
      <c r="H234" s="39">
        <v>390</v>
      </c>
    </row>
    <row r="235" spans="1:8" ht="24.75" customHeight="1" x14ac:dyDescent="0.2">
      <c r="A235" s="41" t="s">
        <v>271</v>
      </c>
      <c r="B235" s="16">
        <v>650</v>
      </c>
      <c r="C235" s="36">
        <v>8</v>
      </c>
      <c r="D235" s="36">
        <v>1</v>
      </c>
      <c r="E235" s="37" t="s">
        <v>280</v>
      </c>
      <c r="F235" s="37" t="s">
        <v>139</v>
      </c>
      <c r="G235" s="39">
        <f>G236</f>
        <v>221</v>
      </c>
      <c r="H235" s="39">
        <f>H236</f>
        <v>199</v>
      </c>
    </row>
    <row r="236" spans="1:8" ht="22.5" customHeight="1" x14ac:dyDescent="0.2">
      <c r="A236" s="41" t="s">
        <v>140</v>
      </c>
      <c r="B236" s="16">
        <v>650</v>
      </c>
      <c r="C236" s="36">
        <v>8</v>
      </c>
      <c r="D236" s="36">
        <v>1</v>
      </c>
      <c r="E236" s="37" t="s">
        <v>280</v>
      </c>
      <c r="F236" s="37" t="s">
        <v>141</v>
      </c>
      <c r="G236" s="39">
        <f>G237</f>
        <v>221</v>
      </c>
      <c r="H236" s="39">
        <f>H237</f>
        <v>199</v>
      </c>
    </row>
    <row r="237" spans="1:8" ht="22.5" x14ac:dyDescent="0.2">
      <c r="A237" s="41" t="s">
        <v>130</v>
      </c>
      <c r="B237" s="16">
        <v>650</v>
      </c>
      <c r="C237" s="36">
        <v>8</v>
      </c>
      <c r="D237" s="36">
        <v>1</v>
      </c>
      <c r="E237" s="37" t="s">
        <v>280</v>
      </c>
      <c r="F237" s="37">
        <v>244</v>
      </c>
      <c r="G237" s="39">
        <v>221</v>
      </c>
      <c r="H237" s="39">
        <v>199</v>
      </c>
    </row>
    <row r="238" spans="1:8" ht="16.5" customHeight="1" x14ac:dyDescent="0.2">
      <c r="A238" s="40" t="s">
        <v>218</v>
      </c>
      <c r="B238" s="16">
        <v>650</v>
      </c>
      <c r="C238" s="36">
        <v>8</v>
      </c>
      <c r="D238" s="36">
        <v>1</v>
      </c>
      <c r="E238" s="37" t="s">
        <v>282</v>
      </c>
      <c r="F238" s="37" t="s">
        <v>138</v>
      </c>
      <c r="G238" s="39">
        <f>G239</f>
        <v>314</v>
      </c>
      <c r="H238" s="39">
        <f>H239</f>
        <v>314</v>
      </c>
    </row>
    <row r="239" spans="1:8" ht="29.25" customHeight="1" x14ac:dyDescent="0.2">
      <c r="A239" s="40" t="s">
        <v>219</v>
      </c>
      <c r="B239" s="16">
        <v>650</v>
      </c>
      <c r="C239" s="36">
        <v>8</v>
      </c>
      <c r="D239" s="36">
        <v>1</v>
      </c>
      <c r="E239" s="37" t="s">
        <v>284</v>
      </c>
      <c r="F239" s="37" t="s">
        <v>138</v>
      </c>
      <c r="G239" s="39">
        <f>G240</f>
        <v>314</v>
      </c>
      <c r="H239" s="39">
        <f>H240</f>
        <v>314</v>
      </c>
    </row>
    <row r="240" spans="1:8" ht="22.5" x14ac:dyDescent="0.2">
      <c r="A240" s="40" t="s">
        <v>200</v>
      </c>
      <c r="B240" s="16">
        <v>650</v>
      </c>
      <c r="C240" s="36">
        <v>8</v>
      </c>
      <c r="D240" s="36">
        <v>1</v>
      </c>
      <c r="E240" s="37" t="s">
        <v>283</v>
      </c>
      <c r="F240" s="37" t="s">
        <v>110</v>
      </c>
      <c r="G240" s="39">
        <f>G241+G246</f>
        <v>314</v>
      </c>
      <c r="H240" s="39">
        <f>H241+H246</f>
        <v>314</v>
      </c>
    </row>
    <row r="241" spans="1:8" ht="45" x14ac:dyDescent="0.2">
      <c r="A241" s="5" t="s">
        <v>142</v>
      </c>
      <c r="B241" s="16">
        <v>650</v>
      </c>
      <c r="C241" s="36">
        <v>8</v>
      </c>
      <c r="D241" s="36">
        <v>1</v>
      </c>
      <c r="E241" s="37" t="s">
        <v>283</v>
      </c>
      <c r="F241" s="37" t="s">
        <v>143</v>
      </c>
      <c r="G241" s="39">
        <f>G242</f>
        <v>309</v>
      </c>
      <c r="H241" s="39">
        <f>H242</f>
        <v>309</v>
      </c>
    </row>
    <row r="242" spans="1:8" ht="22.5" customHeight="1" x14ac:dyDescent="0.2">
      <c r="A242" s="40" t="s">
        <v>144</v>
      </c>
      <c r="B242" s="16">
        <v>650</v>
      </c>
      <c r="C242" s="36">
        <v>8</v>
      </c>
      <c r="D242" s="36">
        <v>1</v>
      </c>
      <c r="E242" s="37" t="s">
        <v>283</v>
      </c>
      <c r="F242" s="37" t="s">
        <v>145</v>
      </c>
      <c r="G242" s="39">
        <f t="shared" ref="G242:H242" si="28">G243+G244+G245</f>
        <v>309</v>
      </c>
      <c r="H242" s="39">
        <f t="shared" si="28"/>
        <v>309</v>
      </c>
    </row>
    <row r="243" spans="1:8" ht="22.5" customHeight="1" x14ac:dyDescent="0.2">
      <c r="A243" s="41" t="s">
        <v>240</v>
      </c>
      <c r="B243" s="16">
        <v>650</v>
      </c>
      <c r="C243" s="36">
        <v>8</v>
      </c>
      <c r="D243" s="36">
        <v>1</v>
      </c>
      <c r="E243" s="37" t="s">
        <v>283</v>
      </c>
      <c r="F243" s="37">
        <v>111</v>
      </c>
      <c r="G243" s="39">
        <v>214</v>
      </c>
      <c r="H243" s="39">
        <v>214</v>
      </c>
    </row>
    <row r="244" spans="1:8" ht="22.5" x14ac:dyDescent="0.2">
      <c r="A244" s="41" t="s">
        <v>133</v>
      </c>
      <c r="B244" s="16">
        <v>650</v>
      </c>
      <c r="C244" s="36">
        <v>8</v>
      </c>
      <c r="D244" s="36">
        <v>1</v>
      </c>
      <c r="E244" s="37" t="s">
        <v>283</v>
      </c>
      <c r="F244" s="37">
        <v>112</v>
      </c>
      <c r="G244" s="39">
        <v>30</v>
      </c>
      <c r="H244" s="39">
        <v>30</v>
      </c>
    </row>
    <row r="245" spans="1:8" ht="11.25" customHeight="1" x14ac:dyDescent="0.2">
      <c r="A245" s="41" t="s">
        <v>241</v>
      </c>
      <c r="B245" s="16">
        <v>650</v>
      </c>
      <c r="C245" s="36">
        <v>8</v>
      </c>
      <c r="D245" s="36">
        <v>1</v>
      </c>
      <c r="E245" s="37" t="s">
        <v>283</v>
      </c>
      <c r="F245" s="37">
        <v>119</v>
      </c>
      <c r="G245" s="39">
        <v>65</v>
      </c>
      <c r="H245" s="39">
        <v>65</v>
      </c>
    </row>
    <row r="246" spans="1:8" ht="11.25" customHeight="1" x14ac:dyDescent="0.2">
      <c r="A246" s="41" t="s">
        <v>271</v>
      </c>
      <c r="B246" s="16">
        <v>650</v>
      </c>
      <c r="C246" s="36">
        <v>8</v>
      </c>
      <c r="D246" s="36">
        <v>1</v>
      </c>
      <c r="E246" s="37" t="s">
        <v>283</v>
      </c>
      <c r="F246" s="37" t="s">
        <v>139</v>
      </c>
      <c r="G246" s="39">
        <f>G247</f>
        <v>5</v>
      </c>
      <c r="H246" s="39">
        <f>H247</f>
        <v>5</v>
      </c>
    </row>
    <row r="247" spans="1:8" ht="30" customHeight="1" x14ac:dyDescent="0.2">
      <c r="A247" s="41" t="s">
        <v>140</v>
      </c>
      <c r="B247" s="16">
        <v>650</v>
      </c>
      <c r="C247" s="36">
        <v>8</v>
      </c>
      <c r="D247" s="36">
        <v>1</v>
      </c>
      <c r="E247" s="37" t="s">
        <v>283</v>
      </c>
      <c r="F247" s="37" t="s">
        <v>141</v>
      </c>
      <c r="G247" s="39">
        <f>G248</f>
        <v>5</v>
      </c>
      <c r="H247" s="39">
        <f>H248</f>
        <v>5</v>
      </c>
    </row>
    <row r="248" spans="1:8" ht="15" customHeight="1" x14ac:dyDescent="0.2">
      <c r="A248" s="41" t="s">
        <v>130</v>
      </c>
      <c r="B248" s="16">
        <v>650</v>
      </c>
      <c r="C248" s="36">
        <v>8</v>
      </c>
      <c r="D248" s="36">
        <v>1</v>
      </c>
      <c r="E248" s="37" t="s">
        <v>283</v>
      </c>
      <c r="F248" s="37">
        <v>244</v>
      </c>
      <c r="G248" s="84">
        <v>5</v>
      </c>
      <c r="H248" s="84">
        <v>5</v>
      </c>
    </row>
    <row r="249" spans="1:8" ht="31.5" customHeight="1" x14ac:dyDescent="0.2">
      <c r="A249" s="35" t="s">
        <v>127</v>
      </c>
      <c r="B249" s="16">
        <v>650</v>
      </c>
      <c r="C249" s="36">
        <v>11</v>
      </c>
      <c r="D249" s="36">
        <v>0</v>
      </c>
      <c r="E249" s="37" t="s">
        <v>138</v>
      </c>
      <c r="F249" s="37" t="s">
        <v>138</v>
      </c>
      <c r="G249" s="39">
        <f t="shared" ref="G249:H253" si="29">G250</f>
        <v>6543</v>
      </c>
      <c r="H249" s="39">
        <f t="shared" si="29"/>
        <v>6529.9</v>
      </c>
    </row>
    <row r="250" spans="1:8" ht="32.25" customHeight="1" x14ac:dyDescent="0.2">
      <c r="A250" s="35" t="s">
        <v>44</v>
      </c>
      <c r="B250" s="16">
        <v>650</v>
      </c>
      <c r="C250" s="36">
        <v>11</v>
      </c>
      <c r="D250" s="36">
        <v>1</v>
      </c>
      <c r="E250" s="37" t="s">
        <v>138</v>
      </c>
      <c r="F250" s="37" t="s">
        <v>138</v>
      </c>
      <c r="G250" s="39">
        <f t="shared" si="29"/>
        <v>6543</v>
      </c>
      <c r="H250" s="39">
        <f t="shared" si="29"/>
        <v>6529.9</v>
      </c>
    </row>
    <row r="251" spans="1:8" ht="32.25" customHeight="1" x14ac:dyDescent="0.2">
      <c r="A251" s="40" t="s">
        <v>510</v>
      </c>
      <c r="B251" s="16">
        <v>650</v>
      </c>
      <c r="C251" s="36">
        <v>11</v>
      </c>
      <c r="D251" s="36">
        <v>1</v>
      </c>
      <c r="E251" s="37" t="s">
        <v>285</v>
      </c>
      <c r="F251" s="37" t="s">
        <v>138</v>
      </c>
      <c r="G251" s="39">
        <f t="shared" si="29"/>
        <v>6543</v>
      </c>
      <c r="H251" s="39">
        <f t="shared" si="29"/>
        <v>6529.9</v>
      </c>
    </row>
    <row r="252" spans="1:8" ht="32.25" customHeight="1" x14ac:dyDescent="0.2">
      <c r="A252" s="40" t="s">
        <v>146</v>
      </c>
      <c r="B252" s="16">
        <v>650</v>
      </c>
      <c r="C252" s="36">
        <v>11</v>
      </c>
      <c r="D252" s="36">
        <v>1</v>
      </c>
      <c r="E252" s="37" t="s">
        <v>286</v>
      </c>
      <c r="F252" s="37" t="s">
        <v>138</v>
      </c>
      <c r="G252" s="39">
        <f t="shared" si="29"/>
        <v>6543</v>
      </c>
      <c r="H252" s="39">
        <f t="shared" si="29"/>
        <v>6529.9</v>
      </c>
    </row>
    <row r="253" spans="1:8" ht="22.5" x14ac:dyDescent="0.2">
      <c r="A253" s="40" t="s">
        <v>220</v>
      </c>
      <c r="B253" s="16">
        <v>650</v>
      </c>
      <c r="C253" s="36">
        <v>11</v>
      </c>
      <c r="D253" s="36">
        <v>1</v>
      </c>
      <c r="E253" s="37" t="s">
        <v>287</v>
      </c>
      <c r="F253" s="37"/>
      <c r="G253" s="39">
        <f t="shared" si="29"/>
        <v>6543</v>
      </c>
      <c r="H253" s="39">
        <f t="shared" si="29"/>
        <v>6529.9</v>
      </c>
    </row>
    <row r="254" spans="1:8" ht="22.5" x14ac:dyDescent="0.2">
      <c r="A254" s="40" t="s">
        <v>200</v>
      </c>
      <c r="B254" s="16">
        <v>650</v>
      </c>
      <c r="C254" s="36">
        <v>11</v>
      </c>
      <c r="D254" s="36">
        <v>1</v>
      </c>
      <c r="E254" s="37" t="s">
        <v>288</v>
      </c>
      <c r="F254" s="37" t="s">
        <v>110</v>
      </c>
      <c r="G254" s="39">
        <f>G255+G260+G263</f>
        <v>6543</v>
      </c>
      <c r="H254" s="39">
        <f>H255+H260+H263</f>
        <v>6529.9</v>
      </c>
    </row>
    <row r="255" spans="1:8" ht="45" x14ac:dyDescent="0.2">
      <c r="A255" s="5" t="s">
        <v>142</v>
      </c>
      <c r="B255" s="16">
        <v>650</v>
      </c>
      <c r="C255" s="36">
        <v>11</v>
      </c>
      <c r="D255" s="36">
        <v>1</v>
      </c>
      <c r="E255" s="37" t="s">
        <v>288</v>
      </c>
      <c r="F255" s="37" t="s">
        <v>143</v>
      </c>
      <c r="G255" s="39">
        <f>G256</f>
        <v>5800</v>
      </c>
      <c r="H255" s="39">
        <f>H256</f>
        <v>5850</v>
      </c>
    </row>
    <row r="256" spans="1:8" ht="22.5" customHeight="1" x14ac:dyDescent="0.2">
      <c r="A256" s="40" t="s">
        <v>144</v>
      </c>
      <c r="B256" s="16">
        <v>650</v>
      </c>
      <c r="C256" s="36">
        <v>11</v>
      </c>
      <c r="D256" s="36">
        <v>1</v>
      </c>
      <c r="E256" s="37" t="s">
        <v>288</v>
      </c>
      <c r="F256" s="37" t="s">
        <v>145</v>
      </c>
      <c r="G256" s="39">
        <f>G257+G258+G259</f>
        <v>5800</v>
      </c>
      <c r="H256" s="39">
        <f>H257+H258+H259</f>
        <v>5850</v>
      </c>
    </row>
    <row r="257" spans="1:8" ht="22.5" customHeight="1" x14ac:dyDescent="0.2">
      <c r="A257" s="41" t="s">
        <v>240</v>
      </c>
      <c r="B257" s="16">
        <v>650</v>
      </c>
      <c r="C257" s="36">
        <v>11</v>
      </c>
      <c r="D257" s="36">
        <v>1</v>
      </c>
      <c r="E257" s="37" t="s">
        <v>288</v>
      </c>
      <c r="F257" s="37">
        <v>111</v>
      </c>
      <c r="G257" s="39">
        <v>4330</v>
      </c>
      <c r="H257" s="39">
        <v>4330</v>
      </c>
    </row>
    <row r="258" spans="1:8" ht="22.5" x14ac:dyDescent="0.2">
      <c r="A258" s="41" t="s">
        <v>133</v>
      </c>
      <c r="B258" s="16">
        <v>650</v>
      </c>
      <c r="C258" s="36">
        <v>11</v>
      </c>
      <c r="D258" s="36">
        <v>1</v>
      </c>
      <c r="E258" s="37" t="s">
        <v>288</v>
      </c>
      <c r="F258" s="37">
        <v>112</v>
      </c>
      <c r="G258" s="39">
        <v>160</v>
      </c>
      <c r="H258" s="39">
        <v>210</v>
      </c>
    </row>
    <row r="259" spans="1:8" ht="11.25" customHeight="1" x14ac:dyDescent="0.2">
      <c r="A259" s="41" t="s">
        <v>241</v>
      </c>
      <c r="B259" s="16">
        <v>650</v>
      </c>
      <c r="C259" s="36">
        <v>11</v>
      </c>
      <c r="D259" s="36">
        <v>1</v>
      </c>
      <c r="E259" s="37" t="s">
        <v>288</v>
      </c>
      <c r="F259" s="37">
        <v>119</v>
      </c>
      <c r="G259" s="39">
        <v>1310</v>
      </c>
      <c r="H259" s="39">
        <v>1310</v>
      </c>
    </row>
    <row r="260" spans="1:8" ht="11.25" customHeight="1" x14ac:dyDescent="0.2">
      <c r="A260" s="41" t="s">
        <v>271</v>
      </c>
      <c r="B260" s="16">
        <v>650</v>
      </c>
      <c r="C260" s="36">
        <v>11</v>
      </c>
      <c r="D260" s="36">
        <v>1</v>
      </c>
      <c r="E260" s="37" t="s">
        <v>306</v>
      </c>
      <c r="F260" s="37" t="s">
        <v>139</v>
      </c>
      <c r="G260" s="39">
        <f>G261</f>
        <v>719</v>
      </c>
      <c r="H260" s="39">
        <f>H261</f>
        <v>655.9</v>
      </c>
    </row>
    <row r="261" spans="1:8" ht="22.5" x14ac:dyDescent="0.2">
      <c r="A261" s="41" t="s">
        <v>140</v>
      </c>
      <c r="B261" s="16">
        <v>650</v>
      </c>
      <c r="C261" s="36">
        <v>11</v>
      </c>
      <c r="D261" s="36">
        <v>1</v>
      </c>
      <c r="E261" s="37" t="s">
        <v>307</v>
      </c>
      <c r="F261" s="37" t="s">
        <v>141</v>
      </c>
      <c r="G261" s="39">
        <f>G262</f>
        <v>719</v>
      </c>
      <c r="H261" s="39">
        <f>H262</f>
        <v>655.9</v>
      </c>
    </row>
    <row r="262" spans="1:8" ht="22.5" x14ac:dyDescent="0.2">
      <c r="A262" s="41" t="s">
        <v>130</v>
      </c>
      <c r="B262" s="16">
        <v>650</v>
      </c>
      <c r="C262" s="36">
        <v>11</v>
      </c>
      <c r="D262" s="36">
        <v>1</v>
      </c>
      <c r="E262" s="37" t="s">
        <v>288</v>
      </c>
      <c r="F262" s="37">
        <v>244</v>
      </c>
      <c r="G262" s="39">
        <v>719</v>
      </c>
      <c r="H262" s="39">
        <v>655.9</v>
      </c>
    </row>
    <row r="263" spans="1:8" x14ac:dyDescent="0.2">
      <c r="A263" s="41" t="s">
        <v>149</v>
      </c>
      <c r="B263" s="16">
        <v>650</v>
      </c>
      <c r="C263" s="36">
        <v>11</v>
      </c>
      <c r="D263" s="36">
        <v>1</v>
      </c>
      <c r="E263" s="37" t="s">
        <v>306</v>
      </c>
      <c r="F263" s="37" t="s">
        <v>150</v>
      </c>
      <c r="G263" s="39">
        <f>G264</f>
        <v>24</v>
      </c>
      <c r="H263" s="39">
        <f>H264</f>
        <v>24</v>
      </c>
    </row>
    <row r="264" spans="1:8" x14ac:dyDescent="0.2">
      <c r="A264" s="41" t="s">
        <v>151</v>
      </c>
      <c r="B264" s="16">
        <v>650</v>
      </c>
      <c r="C264" s="36">
        <v>11</v>
      </c>
      <c r="D264" s="36">
        <v>1</v>
      </c>
      <c r="E264" s="37" t="s">
        <v>307</v>
      </c>
      <c r="F264" s="37" t="s">
        <v>152</v>
      </c>
      <c r="G264" s="39">
        <f>G265+G266</f>
        <v>24</v>
      </c>
      <c r="H264" s="39">
        <f>H265+H266</f>
        <v>24</v>
      </c>
    </row>
    <row r="265" spans="1:8" x14ac:dyDescent="0.2">
      <c r="A265" s="41" t="s">
        <v>242</v>
      </c>
      <c r="B265" s="16">
        <v>650</v>
      </c>
      <c r="C265" s="36">
        <v>11</v>
      </c>
      <c r="D265" s="36">
        <v>1</v>
      </c>
      <c r="E265" s="37" t="s">
        <v>288</v>
      </c>
      <c r="F265" s="37">
        <v>851</v>
      </c>
      <c r="G265" s="39">
        <v>20</v>
      </c>
      <c r="H265" s="39">
        <v>20</v>
      </c>
    </row>
    <row r="266" spans="1:8" x14ac:dyDescent="0.2">
      <c r="A266" s="41" t="s">
        <v>243</v>
      </c>
      <c r="B266" s="16">
        <v>650</v>
      </c>
      <c r="C266" s="36">
        <v>11</v>
      </c>
      <c r="D266" s="36">
        <v>1</v>
      </c>
      <c r="E266" s="37" t="s">
        <v>288</v>
      </c>
      <c r="F266" s="37">
        <v>852</v>
      </c>
      <c r="G266" s="39">
        <v>4</v>
      </c>
      <c r="H266" s="39">
        <v>4</v>
      </c>
    </row>
    <row r="267" spans="1:8" ht="12" thickBot="1" x14ac:dyDescent="0.25">
      <c r="A267" s="49"/>
      <c r="B267" s="179"/>
      <c r="C267" s="50"/>
      <c r="D267" s="50"/>
      <c r="E267" s="51"/>
      <c r="F267" s="86" t="s">
        <v>332</v>
      </c>
      <c r="G267" s="53">
        <f>G6+G98+G107+G145+G181+G224+G249</f>
        <v>32548.400000000001</v>
      </c>
      <c r="H267" s="53">
        <f>H6+H98+H107+H145+H181+H224+H249</f>
        <v>32736.200000000004</v>
      </c>
    </row>
    <row r="268" spans="1:8" x14ac:dyDescent="0.2">
      <c r="A268" s="87"/>
      <c r="B268" s="87"/>
      <c r="C268" s="88"/>
      <c r="D268" s="88"/>
      <c r="E268" s="89"/>
      <c r="F268" s="90"/>
      <c r="G268" s="91"/>
    </row>
    <row r="269" spans="1:8" x14ac:dyDescent="0.2">
      <c r="G269" s="92"/>
    </row>
    <row r="270" spans="1:8" x14ac:dyDescent="0.2">
      <c r="G270" s="93"/>
    </row>
    <row r="272" spans="1:8" x14ac:dyDescent="0.2">
      <c r="G272" s="93"/>
    </row>
  </sheetData>
  <autoFilter ref="A5:H267"/>
  <mergeCells count="9">
    <mergeCell ref="G1:H1"/>
    <mergeCell ref="A2:G2"/>
    <mergeCell ref="A4:A5"/>
    <mergeCell ref="C4:C5"/>
    <mergeCell ref="D4:D5"/>
    <mergeCell ref="E4:E5"/>
    <mergeCell ref="F4:F5"/>
    <mergeCell ref="G4:H4"/>
    <mergeCell ref="B4:B5"/>
  </mergeCells>
  <pageMargins left="0" right="0" top="0" bottom="0" header="0" footer="0"/>
  <pageSetup paperSize="9" scale="9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24"/>
  <sheetViews>
    <sheetView view="pageLayout" zoomScaleNormal="110" workbookViewId="0">
      <selection activeCell="H8" sqref="H8"/>
    </sheetView>
  </sheetViews>
  <sheetFormatPr defaultRowHeight="15.75" x14ac:dyDescent="0.25"/>
  <cols>
    <col min="1" max="1" width="5.42578125" style="98" customWidth="1"/>
    <col min="2" max="2" width="66.140625" style="99" customWidth="1"/>
    <col min="3" max="3" width="17.7109375" style="102" customWidth="1"/>
    <col min="4" max="16384" width="9.140625" style="100"/>
  </cols>
  <sheetData>
    <row r="1" spans="1:3" ht="72.75" customHeight="1" x14ac:dyDescent="0.25">
      <c r="B1" s="112"/>
      <c r="C1" s="94" t="s">
        <v>452</v>
      </c>
    </row>
    <row r="2" spans="1:3" ht="42.75" customHeight="1" x14ac:dyDescent="0.25">
      <c r="A2" s="100"/>
      <c r="B2" s="101" t="s">
        <v>453</v>
      </c>
    </row>
    <row r="3" spans="1:3" ht="12.75" customHeight="1" x14ac:dyDescent="0.25">
      <c r="A3" s="100"/>
      <c r="B3" s="101"/>
      <c r="C3" s="103" t="s">
        <v>342</v>
      </c>
    </row>
    <row r="4" spans="1:3" s="2" customFormat="1" ht="15" x14ac:dyDescent="0.25">
      <c r="A4" s="12" t="s">
        <v>343</v>
      </c>
      <c r="B4" s="12" t="s">
        <v>344</v>
      </c>
      <c r="C4" s="12" t="s">
        <v>497</v>
      </c>
    </row>
    <row r="5" spans="1:3" s="2" customFormat="1" ht="15" x14ac:dyDescent="0.25">
      <c r="A5" s="12">
        <v>1</v>
      </c>
      <c r="B5" s="12">
        <v>2</v>
      </c>
      <c r="C5" s="12">
        <v>3</v>
      </c>
    </row>
    <row r="6" spans="1:3" x14ac:dyDescent="0.25">
      <c r="A6" s="104" t="s">
        <v>345</v>
      </c>
      <c r="B6" s="105" t="s">
        <v>346</v>
      </c>
      <c r="C6" s="106">
        <v>0</v>
      </c>
    </row>
    <row r="7" spans="1:3" x14ac:dyDescent="0.25">
      <c r="A7" s="104" t="s">
        <v>347</v>
      </c>
      <c r="B7" s="107" t="s">
        <v>348</v>
      </c>
      <c r="C7" s="106">
        <f>SUM(C8:C14)</f>
        <v>1600</v>
      </c>
    </row>
    <row r="8" spans="1:3" ht="33.75" x14ac:dyDescent="0.25">
      <c r="A8" s="108" t="s">
        <v>360</v>
      </c>
      <c r="B8" s="109" t="s">
        <v>365</v>
      </c>
      <c r="C8" s="111">
        <v>0</v>
      </c>
    </row>
    <row r="9" spans="1:3" ht="33.75" x14ac:dyDescent="0.25">
      <c r="A9" s="104" t="s">
        <v>349</v>
      </c>
      <c r="B9" s="109" t="s">
        <v>376</v>
      </c>
      <c r="C9" s="111">
        <v>0</v>
      </c>
    </row>
    <row r="10" spans="1:3" ht="33.75" x14ac:dyDescent="0.25">
      <c r="A10" s="108" t="s">
        <v>361</v>
      </c>
      <c r="B10" s="109" t="s">
        <v>366</v>
      </c>
      <c r="C10" s="111">
        <v>0</v>
      </c>
    </row>
    <row r="11" spans="1:3" ht="33.75" x14ac:dyDescent="0.25">
      <c r="A11" s="108" t="s">
        <v>362</v>
      </c>
      <c r="B11" s="109" t="s">
        <v>367</v>
      </c>
      <c r="C11" s="111">
        <v>0</v>
      </c>
    </row>
    <row r="12" spans="1:3" ht="67.5" x14ac:dyDescent="0.25">
      <c r="A12" s="104" t="s">
        <v>350</v>
      </c>
      <c r="B12" s="109" t="s">
        <v>368</v>
      </c>
      <c r="C12" s="111">
        <v>0</v>
      </c>
    </row>
    <row r="13" spans="1:3" ht="67.5" x14ac:dyDescent="0.25">
      <c r="A13" s="104" t="s">
        <v>351</v>
      </c>
      <c r="B13" s="109" t="s">
        <v>369</v>
      </c>
      <c r="C13" s="111">
        <v>0</v>
      </c>
    </row>
    <row r="14" spans="1:3" ht="33.75" x14ac:dyDescent="0.25">
      <c r="A14" s="104" t="s">
        <v>363</v>
      </c>
      <c r="B14" s="109" t="s">
        <v>364</v>
      </c>
      <c r="C14" s="111">
        <v>1600</v>
      </c>
    </row>
    <row r="15" spans="1:3" x14ac:dyDescent="0.25">
      <c r="A15" s="104"/>
      <c r="B15" s="110" t="s">
        <v>352</v>
      </c>
      <c r="C15" s="106">
        <f>C6+C7</f>
        <v>1600</v>
      </c>
    </row>
    <row r="16" spans="1:3" x14ac:dyDescent="0.25">
      <c r="A16" s="12"/>
      <c r="B16" s="110" t="s">
        <v>353</v>
      </c>
      <c r="C16" s="106">
        <f>C17</f>
        <v>1600</v>
      </c>
    </row>
    <row r="17" spans="1:3" x14ac:dyDescent="0.25">
      <c r="A17" s="12"/>
      <c r="B17" s="107" t="s">
        <v>354</v>
      </c>
      <c r="C17" s="111">
        <f>SUM(C18:C24)</f>
        <v>1600</v>
      </c>
    </row>
    <row r="18" spans="1:3" ht="33.75" x14ac:dyDescent="0.25">
      <c r="A18" s="104" t="s">
        <v>345</v>
      </c>
      <c r="B18" s="109" t="s">
        <v>370</v>
      </c>
      <c r="C18" s="111">
        <v>0</v>
      </c>
    </row>
    <row r="19" spans="1:3" ht="33.75" x14ac:dyDescent="0.25">
      <c r="A19" s="104" t="s">
        <v>347</v>
      </c>
      <c r="B19" s="109" t="s">
        <v>371</v>
      </c>
      <c r="C19" s="111">
        <v>0</v>
      </c>
    </row>
    <row r="20" spans="1:3" ht="33.75" x14ac:dyDescent="0.25">
      <c r="A20" s="104" t="s">
        <v>355</v>
      </c>
      <c r="B20" s="109" t="s">
        <v>372</v>
      </c>
      <c r="C20" s="111">
        <v>0</v>
      </c>
    </row>
    <row r="21" spans="1:3" x14ac:dyDescent="0.25">
      <c r="A21" s="104" t="s">
        <v>356</v>
      </c>
      <c r="B21" s="109" t="s">
        <v>373</v>
      </c>
      <c r="C21" s="111">
        <v>0</v>
      </c>
    </row>
    <row r="22" spans="1:3" ht="33.75" x14ac:dyDescent="0.25">
      <c r="A22" s="104" t="s">
        <v>357</v>
      </c>
      <c r="B22" s="109" t="s">
        <v>377</v>
      </c>
      <c r="C22" s="111">
        <v>0</v>
      </c>
    </row>
    <row r="23" spans="1:3" ht="22.5" x14ac:dyDescent="0.25">
      <c r="A23" s="104" t="s">
        <v>358</v>
      </c>
      <c r="B23" s="109" t="s">
        <v>374</v>
      </c>
      <c r="C23" s="111">
        <v>0</v>
      </c>
    </row>
    <row r="24" spans="1:3" ht="22.5" x14ac:dyDescent="0.25">
      <c r="A24" s="104" t="s">
        <v>359</v>
      </c>
      <c r="B24" s="109" t="s">
        <v>375</v>
      </c>
      <c r="C24" s="111">
        <v>1600</v>
      </c>
    </row>
  </sheetData>
  <pageMargins left="1.0236220472440944" right="0.23622047244094491" top="0.74803149606299213" bottom="0.74803149606299213" header="0.31496062992125984" footer="0.31496062992125984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Layout" zoomScaleNormal="110" workbookViewId="0">
      <selection activeCell="J12" sqref="I12:J12"/>
    </sheetView>
  </sheetViews>
  <sheetFormatPr defaultRowHeight="15.75" x14ac:dyDescent="0.25"/>
  <cols>
    <col min="1" max="1" width="5.42578125" style="98" customWidth="1"/>
    <col min="2" max="2" width="66.140625" style="99" customWidth="1"/>
    <col min="3" max="3" width="11.42578125" style="102" customWidth="1"/>
    <col min="4" max="4" width="10.28515625" style="100" customWidth="1"/>
    <col min="5" max="16384" width="9.140625" style="100"/>
  </cols>
  <sheetData>
    <row r="1" spans="1:4" ht="72.75" customHeight="1" x14ac:dyDescent="0.25">
      <c r="B1" s="152"/>
      <c r="C1" s="222" t="s">
        <v>456</v>
      </c>
      <c r="D1" s="222"/>
    </row>
    <row r="2" spans="1:4" ht="42.75" customHeight="1" x14ac:dyDescent="0.25">
      <c r="A2" s="100"/>
      <c r="B2" s="154" t="s">
        <v>454</v>
      </c>
      <c r="C2" s="153"/>
      <c r="D2" s="63"/>
    </row>
    <row r="3" spans="1:4" ht="12.75" customHeight="1" x14ac:dyDescent="0.25">
      <c r="A3" s="100"/>
      <c r="B3" s="101"/>
      <c r="C3" s="103" t="s">
        <v>380</v>
      </c>
    </row>
    <row r="4" spans="1:4" s="2" customFormat="1" ht="15" x14ac:dyDescent="0.25">
      <c r="A4" s="246" t="s">
        <v>343</v>
      </c>
      <c r="B4" s="246" t="s">
        <v>344</v>
      </c>
      <c r="C4" s="217" t="s">
        <v>487</v>
      </c>
      <c r="D4" s="218"/>
    </row>
    <row r="5" spans="1:4" s="2" customFormat="1" ht="15" x14ac:dyDescent="0.25">
      <c r="A5" s="247"/>
      <c r="B5" s="247"/>
      <c r="C5" s="12" t="s">
        <v>311</v>
      </c>
      <c r="D5" s="12" t="s">
        <v>455</v>
      </c>
    </row>
    <row r="6" spans="1:4" s="2" customFormat="1" ht="15" x14ac:dyDescent="0.25">
      <c r="A6" s="12">
        <v>1</v>
      </c>
      <c r="B6" s="12">
        <v>2</v>
      </c>
      <c r="C6" s="12">
        <v>3</v>
      </c>
      <c r="D6" s="113"/>
    </row>
    <row r="7" spans="1:4" x14ac:dyDescent="0.25">
      <c r="A7" s="104" t="s">
        <v>345</v>
      </c>
      <c r="B7" s="105" t="s">
        <v>346</v>
      </c>
      <c r="C7" s="106">
        <v>0</v>
      </c>
      <c r="D7" s="106">
        <v>0</v>
      </c>
    </row>
    <row r="8" spans="1:4" x14ac:dyDescent="0.25">
      <c r="A8" s="104" t="s">
        <v>347</v>
      </c>
      <c r="B8" s="107" t="s">
        <v>348</v>
      </c>
      <c r="C8" s="106">
        <f>SUM(C9:C15)</f>
        <v>1745.8</v>
      </c>
      <c r="D8" s="106">
        <f>SUM(D9:D15)</f>
        <v>1780.2</v>
      </c>
    </row>
    <row r="9" spans="1:4" ht="33.75" x14ac:dyDescent="0.25">
      <c r="A9" s="108" t="s">
        <v>360</v>
      </c>
      <c r="B9" s="109" t="s">
        <v>365</v>
      </c>
      <c r="C9" s="111">
        <v>0</v>
      </c>
      <c r="D9" s="111">
        <v>0</v>
      </c>
    </row>
    <row r="10" spans="1:4" ht="33.75" x14ac:dyDescent="0.25">
      <c r="A10" s="104" t="s">
        <v>349</v>
      </c>
      <c r="B10" s="109" t="s">
        <v>376</v>
      </c>
      <c r="C10" s="111">
        <v>0</v>
      </c>
      <c r="D10" s="111">
        <v>0</v>
      </c>
    </row>
    <row r="11" spans="1:4" ht="33.75" x14ac:dyDescent="0.25">
      <c r="A11" s="108" t="s">
        <v>361</v>
      </c>
      <c r="B11" s="109" t="s">
        <v>366</v>
      </c>
      <c r="C11" s="111">
        <v>0</v>
      </c>
      <c r="D11" s="111">
        <v>0</v>
      </c>
    </row>
    <row r="12" spans="1:4" ht="33.75" x14ac:dyDescent="0.25">
      <c r="A12" s="108" t="s">
        <v>362</v>
      </c>
      <c r="B12" s="109" t="s">
        <v>367</v>
      </c>
      <c r="C12" s="111">
        <v>0</v>
      </c>
      <c r="D12" s="111">
        <v>0</v>
      </c>
    </row>
    <row r="13" spans="1:4" ht="67.5" x14ac:dyDescent="0.25">
      <c r="A13" s="104" t="s">
        <v>350</v>
      </c>
      <c r="B13" s="109" t="s">
        <v>368</v>
      </c>
      <c r="C13" s="111">
        <v>0</v>
      </c>
      <c r="D13" s="111">
        <v>0</v>
      </c>
    </row>
    <row r="14" spans="1:4" ht="67.5" x14ac:dyDescent="0.25">
      <c r="A14" s="104" t="s">
        <v>351</v>
      </c>
      <c r="B14" s="109" t="s">
        <v>369</v>
      </c>
      <c r="C14" s="111">
        <v>0</v>
      </c>
      <c r="D14" s="111">
        <v>0</v>
      </c>
    </row>
    <row r="15" spans="1:4" ht="33.75" x14ac:dyDescent="0.25">
      <c r="A15" s="104" t="s">
        <v>363</v>
      </c>
      <c r="B15" s="109" t="s">
        <v>364</v>
      </c>
      <c r="C15" s="111">
        <v>1745.8</v>
      </c>
      <c r="D15" s="111">
        <v>1780.2</v>
      </c>
    </row>
    <row r="16" spans="1:4" x14ac:dyDescent="0.25">
      <c r="A16" s="104"/>
      <c r="B16" s="110" t="s">
        <v>352</v>
      </c>
      <c r="C16" s="106">
        <f>C7+C8</f>
        <v>1745.8</v>
      </c>
      <c r="D16" s="106">
        <f>D7+D8</f>
        <v>1780.2</v>
      </c>
    </row>
    <row r="17" spans="1:4" x14ac:dyDescent="0.25">
      <c r="A17" s="12"/>
      <c r="B17" s="110" t="s">
        <v>353</v>
      </c>
      <c r="C17" s="106">
        <f>C18</f>
        <v>1745.8</v>
      </c>
      <c r="D17" s="106">
        <f>D18</f>
        <v>1780.2</v>
      </c>
    </row>
    <row r="18" spans="1:4" x14ac:dyDescent="0.25">
      <c r="A18" s="12"/>
      <c r="B18" s="107" t="s">
        <v>354</v>
      </c>
      <c r="C18" s="111">
        <f>SUM(C19:C25)</f>
        <v>1745.8</v>
      </c>
      <c r="D18" s="111">
        <f>SUM(D19:D25)</f>
        <v>1780.2</v>
      </c>
    </row>
    <row r="19" spans="1:4" ht="33.75" x14ac:dyDescent="0.25">
      <c r="A19" s="104" t="s">
        <v>345</v>
      </c>
      <c r="B19" s="109" t="s">
        <v>370</v>
      </c>
      <c r="C19" s="111">
        <v>0</v>
      </c>
      <c r="D19" s="111">
        <v>0</v>
      </c>
    </row>
    <row r="20" spans="1:4" ht="33.75" x14ac:dyDescent="0.25">
      <c r="A20" s="104" t="s">
        <v>347</v>
      </c>
      <c r="B20" s="109" t="s">
        <v>371</v>
      </c>
      <c r="C20" s="111">
        <v>0</v>
      </c>
      <c r="D20" s="111">
        <v>0</v>
      </c>
    </row>
    <row r="21" spans="1:4" ht="33.75" x14ac:dyDescent="0.25">
      <c r="A21" s="104" t="s">
        <v>355</v>
      </c>
      <c r="B21" s="109" t="s">
        <v>372</v>
      </c>
      <c r="C21" s="111">
        <v>0</v>
      </c>
      <c r="D21" s="111">
        <v>0</v>
      </c>
    </row>
    <row r="22" spans="1:4" x14ac:dyDescent="0.25">
      <c r="A22" s="104" t="s">
        <v>356</v>
      </c>
      <c r="B22" s="109" t="s">
        <v>373</v>
      </c>
      <c r="C22" s="111">
        <v>0</v>
      </c>
      <c r="D22" s="111">
        <v>0</v>
      </c>
    </row>
    <row r="23" spans="1:4" ht="33.75" x14ac:dyDescent="0.25">
      <c r="A23" s="104" t="s">
        <v>357</v>
      </c>
      <c r="B23" s="109" t="s">
        <v>377</v>
      </c>
      <c r="C23" s="111">
        <v>0</v>
      </c>
      <c r="D23" s="111">
        <v>0</v>
      </c>
    </row>
    <row r="24" spans="1:4" ht="22.5" x14ac:dyDescent="0.25">
      <c r="A24" s="104" t="s">
        <v>358</v>
      </c>
      <c r="B24" s="109" t="s">
        <v>374</v>
      </c>
      <c r="C24" s="111">
        <v>0</v>
      </c>
      <c r="D24" s="111">
        <v>0</v>
      </c>
    </row>
    <row r="25" spans="1:4" ht="22.5" x14ac:dyDescent="0.25">
      <c r="A25" s="104" t="s">
        <v>359</v>
      </c>
      <c r="B25" s="109" t="s">
        <v>375</v>
      </c>
      <c r="C25" s="111">
        <v>1745.8</v>
      </c>
      <c r="D25" s="111">
        <v>1780.2</v>
      </c>
    </row>
  </sheetData>
  <mergeCells count="4">
    <mergeCell ref="A4:A5"/>
    <mergeCell ref="B4:B5"/>
    <mergeCell ref="C4:D4"/>
    <mergeCell ref="C1:D1"/>
  </mergeCells>
  <pageMargins left="1.0236220472440944" right="0.23622047244094491" top="0.74803149606299213" bottom="0.74803149606299213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9"/>
  <sheetViews>
    <sheetView tabSelected="1" view="pageLayout" topLeftCell="A4" zoomScaleNormal="100" workbookViewId="0">
      <selection activeCell="A12" sqref="A12"/>
    </sheetView>
  </sheetViews>
  <sheetFormatPr defaultRowHeight="11.25" x14ac:dyDescent="0.2"/>
  <cols>
    <col min="1" max="1" width="64.85546875" style="25" customWidth="1"/>
    <col min="2" max="2" width="18" style="25" customWidth="1"/>
    <col min="3" max="16384" width="9.140625" style="25"/>
  </cols>
  <sheetData>
    <row r="1" spans="1:2" ht="93" customHeight="1" x14ac:dyDescent="0.2">
      <c r="B1" s="125" t="s">
        <v>458</v>
      </c>
    </row>
    <row r="2" spans="1:2" ht="30.75" customHeight="1" x14ac:dyDescent="0.2">
      <c r="A2" s="250" t="s">
        <v>457</v>
      </c>
      <c r="B2" s="250"/>
    </row>
    <row r="3" spans="1:2" x14ac:dyDescent="0.2">
      <c r="B3" s="131" t="s">
        <v>262</v>
      </c>
    </row>
    <row r="4" spans="1:2" x14ac:dyDescent="0.2">
      <c r="A4" s="146" t="s">
        <v>25</v>
      </c>
      <c r="B4" s="147" t="s">
        <v>488</v>
      </c>
    </row>
    <row r="5" spans="1:2" x14ac:dyDescent="0.2">
      <c r="A5" s="147" t="s">
        <v>137</v>
      </c>
      <c r="B5" s="148">
        <f>SUM(B6:B13)</f>
        <v>4458.7</v>
      </c>
    </row>
    <row r="6" spans="1:2" ht="24" customHeight="1" x14ac:dyDescent="0.2">
      <c r="A6" s="248" t="s">
        <v>244</v>
      </c>
      <c r="B6" s="249">
        <v>7.6</v>
      </c>
    </row>
    <row r="7" spans="1:2" ht="24" customHeight="1" x14ac:dyDescent="0.2">
      <c r="A7" s="248"/>
      <c r="B7" s="249"/>
    </row>
    <row r="8" spans="1:2" ht="13.5" customHeight="1" x14ac:dyDescent="0.2">
      <c r="A8" s="248"/>
      <c r="B8" s="249"/>
    </row>
    <row r="9" spans="1:2" ht="39.75" customHeight="1" x14ac:dyDescent="0.2">
      <c r="A9" s="149" t="s">
        <v>246</v>
      </c>
      <c r="B9" s="150">
        <v>6.8</v>
      </c>
    </row>
    <row r="10" spans="1:2" ht="45" customHeight="1" x14ac:dyDescent="0.2">
      <c r="A10" s="41" t="s">
        <v>459</v>
      </c>
      <c r="B10" s="150">
        <v>353</v>
      </c>
    </row>
    <row r="11" spans="1:2" ht="45" customHeight="1" x14ac:dyDescent="0.2">
      <c r="A11" s="44" t="s">
        <v>460</v>
      </c>
      <c r="B11" s="187">
        <v>169.3</v>
      </c>
    </row>
    <row r="12" spans="1:2" ht="58.5" customHeight="1" x14ac:dyDescent="0.2">
      <c r="A12" s="149" t="s">
        <v>245</v>
      </c>
      <c r="B12" s="150">
        <v>3872</v>
      </c>
    </row>
    <row r="13" spans="1:2" ht="30.75" customHeight="1" x14ac:dyDescent="0.2">
      <c r="A13" s="149" t="s">
        <v>161</v>
      </c>
      <c r="B13" s="150">
        <v>50</v>
      </c>
    </row>
    <row r="14" spans="1:2" ht="15.75" customHeight="1" x14ac:dyDescent="0.2">
      <c r="A14" s="147" t="s">
        <v>266</v>
      </c>
      <c r="B14" s="148">
        <f>B15</f>
        <v>3089.2</v>
      </c>
    </row>
    <row r="15" spans="1:2" ht="21" customHeight="1" x14ac:dyDescent="0.2">
      <c r="A15" s="149" t="s">
        <v>264</v>
      </c>
      <c r="B15" s="150">
        <v>3089.2</v>
      </c>
    </row>
    <row r="16" spans="1:2" ht="16.5" customHeight="1" x14ac:dyDescent="0.2">
      <c r="A16" s="147" t="s">
        <v>263</v>
      </c>
      <c r="B16" s="148">
        <f>B17+B18</f>
        <v>434</v>
      </c>
    </row>
    <row r="17" spans="1:2" ht="28.5" customHeight="1" thickBot="1" x14ac:dyDescent="0.25">
      <c r="A17" s="151" t="s">
        <v>265</v>
      </c>
      <c r="B17" s="150">
        <v>394</v>
      </c>
    </row>
    <row r="18" spans="1:2" ht="77.25" customHeight="1" thickBot="1" x14ac:dyDescent="0.25">
      <c r="A18" s="151" t="s">
        <v>267</v>
      </c>
      <c r="B18" s="150">
        <v>40</v>
      </c>
    </row>
    <row r="19" spans="1:2" x14ac:dyDescent="0.2">
      <c r="A19" s="147" t="s">
        <v>45</v>
      </c>
      <c r="B19" s="148">
        <f>B16+B14+B5</f>
        <v>7981.9</v>
      </c>
    </row>
  </sheetData>
  <mergeCells count="3">
    <mergeCell ref="A6:A8"/>
    <mergeCell ref="B6:B8"/>
    <mergeCell ref="A2:B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15"/>
  <sheetViews>
    <sheetView zoomScaleNormal="100" workbookViewId="0">
      <selection activeCell="U9" sqref="T9:U9"/>
    </sheetView>
  </sheetViews>
  <sheetFormatPr defaultRowHeight="11.25" x14ac:dyDescent="0.2"/>
  <cols>
    <col min="1" max="1" width="63.7109375" style="25" customWidth="1"/>
    <col min="2" max="2" width="12.5703125" style="23" customWidth="1"/>
    <col min="3" max="3" width="9.5703125" style="23" customWidth="1"/>
    <col min="4" max="16384" width="9.140625" style="25"/>
  </cols>
  <sheetData>
    <row r="1" spans="1:3" ht="93" customHeight="1" x14ac:dyDescent="0.2">
      <c r="B1" s="221" t="s">
        <v>461</v>
      </c>
      <c r="C1" s="221"/>
    </row>
    <row r="2" spans="1:3" ht="30.75" customHeight="1" x14ac:dyDescent="0.2">
      <c r="A2" s="250" t="s">
        <v>462</v>
      </c>
      <c r="B2" s="250"/>
    </row>
    <row r="3" spans="1:3" x14ac:dyDescent="0.2">
      <c r="B3" s="23" t="s">
        <v>262</v>
      </c>
    </row>
    <row r="4" spans="1:3" ht="27" customHeight="1" x14ac:dyDescent="0.2">
      <c r="A4" s="251" t="s">
        <v>25</v>
      </c>
      <c r="B4" s="252" t="s">
        <v>490</v>
      </c>
      <c r="C4" s="252"/>
    </row>
    <row r="5" spans="1:3" ht="27" customHeight="1" x14ac:dyDescent="0.2">
      <c r="A5" s="251"/>
      <c r="B5" s="188" t="s">
        <v>311</v>
      </c>
      <c r="C5" s="147" t="s">
        <v>455</v>
      </c>
    </row>
    <row r="6" spans="1:3" x14ac:dyDescent="0.2">
      <c r="A6" s="147" t="s">
        <v>137</v>
      </c>
      <c r="B6" s="148">
        <f>SUM(B7:B9)</f>
        <v>4761.7000000000007</v>
      </c>
      <c r="C6" s="148">
        <f>SUM(C7:C9)</f>
        <v>4220.5</v>
      </c>
    </row>
    <row r="7" spans="1:3" ht="42" customHeight="1" x14ac:dyDescent="0.2">
      <c r="A7" s="149" t="s">
        <v>246</v>
      </c>
      <c r="B7" s="150">
        <v>7.6</v>
      </c>
      <c r="C7" s="150">
        <v>0</v>
      </c>
    </row>
    <row r="8" spans="1:3" ht="63" customHeight="1" x14ac:dyDescent="0.2">
      <c r="A8" s="149" t="s">
        <v>245</v>
      </c>
      <c r="B8" s="150">
        <v>4704.1000000000004</v>
      </c>
      <c r="C8" s="150">
        <v>4170.5</v>
      </c>
    </row>
    <row r="9" spans="1:3" ht="36" customHeight="1" x14ac:dyDescent="0.2">
      <c r="A9" s="149" t="s">
        <v>161</v>
      </c>
      <c r="B9" s="150">
        <v>50</v>
      </c>
      <c r="C9" s="150">
        <v>50</v>
      </c>
    </row>
    <row r="10" spans="1:3" ht="15.75" customHeight="1" x14ac:dyDescent="0.2">
      <c r="A10" s="147" t="s">
        <v>266</v>
      </c>
      <c r="B10" s="148">
        <f>B11</f>
        <v>2457.1999999999998</v>
      </c>
      <c r="C10" s="148">
        <f>C11</f>
        <v>2555.1999999999998</v>
      </c>
    </row>
    <row r="11" spans="1:3" ht="21" customHeight="1" x14ac:dyDescent="0.2">
      <c r="A11" s="149" t="s">
        <v>264</v>
      </c>
      <c r="B11" s="116">
        <v>2457.1999999999998</v>
      </c>
      <c r="C11" s="116">
        <v>2555.1999999999998</v>
      </c>
    </row>
    <row r="12" spans="1:3" ht="16.5" customHeight="1" x14ac:dyDescent="0.2">
      <c r="A12" s="147" t="s">
        <v>263</v>
      </c>
      <c r="B12" s="148">
        <f>B13+B14</f>
        <v>437.9</v>
      </c>
      <c r="C12" s="148">
        <f>C13+C14</f>
        <v>451.2</v>
      </c>
    </row>
    <row r="13" spans="1:3" ht="36.75" customHeight="1" x14ac:dyDescent="0.2">
      <c r="A13" s="149" t="s">
        <v>265</v>
      </c>
      <c r="B13" s="150">
        <v>397.9</v>
      </c>
      <c r="C13" s="116">
        <v>411.2</v>
      </c>
    </row>
    <row r="14" spans="1:3" ht="110.25" customHeight="1" x14ac:dyDescent="0.2">
      <c r="A14" s="149" t="s">
        <v>267</v>
      </c>
      <c r="B14" s="150">
        <v>40</v>
      </c>
      <c r="C14" s="155">
        <v>40</v>
      </c>
    </row>
    <row r="15" spans="1:3" x14ac:dyDescent="0.2">
      <c r="A15" s="147" t="s">
        <v>45</v>
      </c>
      <c r="B15" s="148">
        <f>B12+B10+B6</f>
        <v>7656.8000000000011</v>
      </c>
      <c r="C15" s="148">
        <f>C12+C10+C6</f>
        <v>7226.9</v>
      </c>
    </row>
  </sheetData>
  <mergeCells count="4">
    <mergeCell ref="B1:C1"/>
    <mergeCell ref="A2:B2"/>
    <mergeCell ref="A4:A5"/>
    <mergeCell ref="B4:C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L8" sqref="L7:L8"/>
    </sheetView>
  </sheetViews>
  <sheetFormatPr defaultRowHeight="11.25" x14ac:dyDescent="0.2"/>
  <cols>
    <col min="1" max="1" width="9.85546875" style="25" customWidth="1"/>
    <col min="2" max="2" width="24.140625" style="25" customWidth="1"/>
    <col min="3" max="3" width="40.140625" style="25" customWidth="1"/>
    <col min="4" max="4" width="11.42578125" style="25" customWidth="1"/>
    <col min="5" max="5" width="6.5703125" style="25" customWidth="1"/>
    <col min="6" max="16384" width="9.140625" style="25"/>
  </cols>
  <sheetData>
    <row r="1" spans="1:5" ht="76.5" customHeight="1" x14ac:dyDescent="0.2">
      <c r="D1" s="221" t="s">
        <v>463</v>
      </c>
      <c r="E1" s="221"/>
    </row>
    <row r="3" spans="1:5" ht="32.25" customHeight="1" x14ac:dyDescent="0.2">
      <c r="A3" s="255" t="s">
        <v>464</v>
      </c>
      <c r="B3" s="255"/>
      <c r="C3" s="255"/>
      <c r="D3" s="255"/>
      <c r="E3" s="255"/>
    </row>
    <row r="4" spans="1:5" ht="46.5" customHeight="1" x14ac:dyDescent="0.2">
      <c r="D4" s="254" t="s">
        <v>115</v>
      </c>
      <c r="E4" s="254"/>
    </row>
    <row r="5" spans="1:5" ht="48.75" customHeight="1" x14ac:dyDescent="0.2">
      <c r="A5" s="167" t="s">
        <v>103</v>
      </c>
      <c r="B5" s="168" t="s">
        <v>93</v>
      </c>
      <c r="C5" s="168" t="s">
        <v>104</v>
      </c>
      <c r="D5" s="252" t="s">
        <v>488</v>
      </c>
      <c r="E5" s="252"/>
    </row>
    <row r="6" spans="1:5" x14ac:dyDescent="0.2">
      <c r="A6" s="126">
        <v>1</v>
      </c>
      <c r="B6" s="126">
        <v>2</v>
      </c>
      <c r="C6" s="126">
        <v>3</v>
      </c>
      <c r="D6" s="233">
        <v>4</v>
      </c>
      <c r="E6" s="233"/>
    </row>
    <row r="7" spans="1:5" ht="31.5" customHeight="1" x14ac:dyDescent="0.2">
      <c r="A7" s="147">
        <v>650</v>
      </c>
      <c r="B7" s="165" t="s">
        <v>303</v>
      </c>
      <c r="C7" s="157" t="s">
        <v>50</v>
      </c>
      <c r="D7" s="252"/>
      <c r="E7" s="252"/>
    </row>
    <row r="8" spans="1:5" ht="22.5" x14ac:dyDescent="0.2">
      <c r="A8" s="166" t="s">
        <v>110</v>
      </c>
      <c r="B8" s="126" t="s">
        <v>105</v>
      </c>
      <c r="C8" s="157" t="s">
        <v>106</v>
      </c>
      <c r="D8" s="253">
        <f>D9+D10</f>
        <v>2096</v>
      </c>
      <c r="E8" s="253"/>
    </row>
    <row r="9" spans="1:5" ht="22.5" x14ac:dyDescent="0.2">
      <c r="A9" s="126">
        <v>650</v>
      </c>
      <c r="B9" s="126" t="s">
        <v>166</v>
      </c>
      <c r="C9" s="169" t="s">
        <v>107</v>
      </c>
      <c r="D9" s="249">
        <v>0</v>
      </c>
      <c r="E9" s="249"/>
    </row>
    <row r="10" spans="1:5" ht="22.5" x14ac:dyDescent="0.2">
      <c r="A10" s="126">
        <v>650</v>
      </c>
      <c r="B10" s="126" t="s">
        <v>167</v>
      </c>
      <c r="C10" s="159" t="s">
        <v>108</v>
      </c>
      <c r="D10" s="249">
        <v>2096</v>
      </c>
      <c r="E10" s="249"/>
    </row>
    <row r="11" spans="1:5" ht="22.5" x14ac:dyDescent="0.2">
      <c r="A11" s="126"/>
      <c r="B11" s="126"/>
      <c r="C11" s="170" t="s">
        <v>109</v>
      </c>
      <c r="D11" s="253">
        <f>D8</f>
        <v>2096</v>
      </c>
      <c r="E11" s="253"/>
    </row>
    <row r="12" spans="1:5" x14ac:dyDescent="0.2">
      <c r="A12" s="171"/>
    </row>
  </sheetData>
  <mergeCells count="10">
    <mergeCell ref="D1:E1"/>
    <mergeCell ref="A3:E3"/>
    <mergeCell ref="D5:E5"/>
    <mergeCell ref="D6:E6"/>
    <mergeCell ref="D7:E7"/>
    <mergeCell ref="D8:E8"/>
    <mergeCell ref="D9:E9"/>
    <mergeCell ref="D10:E10"/>
    <mergeCell ref="D11:E11"/>
    <mergeCell ref="D4:E4"/>
  </mergeCells>
  <pageMargins left="0.7" right="0.7" top="0.75" bottom="0.75" header="0.3" footer="0.3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3"/>
  <sheetViews>
    <sheetView view="pageLayout" zoomScaleNormal="100" workbookViewId="0">
      <selection activeCell="C12" sqref="C12"/>
    </sheetView>
  </sheetViews>
  <sheetFormatPr defaultRowHeight="15" x14ac:dyDescent="0.25"/>
  <cols>
    <col min="1" max="1" width="9.85546875" style="1" customWidth="1"/>
    <col min="2" max="2" width="24.140625" style="1" customWidth="1"/>
    <col min="3" max="3" width="40.140625" style="1" customWidth="1"/>
    <col min="4" max="5" width="16.5703125" style="1" customWidth="1"/>
    <col min="6" max="16384" width="9.140625" style="1"/>
  </cols>
  <sheetData>
    <row r="1" spans="1:5" ht="76.5" customHeight="1" x14ac:dyDescent="0.25">
      <c r="D1" s="258" t="s">
        <v>465</v>
      </c>
      <c r="E1" s="258"/>
    </row>
    <row r="3" spans="1:5" ht="32.25" customHeight="1" x14ac:dyDescent="0.25">
      <c r="A3" s="259" t="s">
        <v>466</v>
      </c>
      <c r="B3" s="259"/>
      <c r="C3" s="259"/>
      <c r="D3" s="259"/>
      <c r="E3" s="259"/>
    </row>
    <row r="4" spans="1:5" ht="46.5" customHeight="1" x14ac:dyDescent="0.25">
      <c r="D4" s="260" t="s">
        <v>115</v>
      </c>
      <c r="E4" s="260"/>
    </row>
    <row r="5" spans="1:5" ht="48.75" customHeight="1" x14ac:dyDescent="0.25">
      <c r="A5" s="256" t="s">
        <v>103</v>
      </c>
      <c r="B5" s="256" t="s">
        <v>93</v>
      </c>
      <c r="C5" s="256" t="s">
        <v>104</v>
      </c>
      <c r="D5" s="261" t="s">
        <v>490</v>
      </c>
      <c r="E5" s="261"/>
    </row>
    <row r="6" spans="1:5" ht="27" customHeight="1" x14ac:dyDescent="0.25">
      <c r="A6" s="257"/>
      <c r="B6" s="257"/>
      <c r="C6" s="257"/>
      <c r="D6" s="96" t="s">
        <v>311</v>
      </c>
      <c r="E6" s="205" t="s">
        <v>455</v>
      </c>
    </row>
    <row r="7" spans="1:5" ht="15.75" x14ac:dyDescent="0.25">
      <c r="A7" s="97">
        <v>1</v>
      </c>
      <c r="B7" s="97">
        <v>2</v>
      </c>
      <c r="C7" s="97">
        <v>3</v>
      </c>
      <c r="D7" s="97">
        <v>4</v>
      </c>
      <c r="E7" s="97">
        <v>5</v>
      </c>
    </row>
    <row r="8" spans="1:5" ht="31.5" customHeight="1" x14ac:dyDescent="0.25">
      <c r="A8" s="189">
        <v>650</v>
      </c>
      <c r="B8" s="196" t="s">
        <v>303</v>
      </c>
      <c r="C8" s="197" t="s">
        <v>50</v>
      </c>
      <c r="D8" s="196"/>
      <c r="E8" s="196"/>
    </row>
    <row r="9" spans="1:5" ht="25.5" x14ac:dyDescent="0.25">
      <c r="A9" s="198" t="s">
        <v>110</v>
      </c>
      <c r="B9" s="199" t="s">
        <v>105</v>
      </c>
      <c r="C9" s="197" t="s">
        <v>106</v>
      </c>
      <c r="D9" s="200">
        <f>D10+D11</f>
        <v>2159</v>
      </c>
      <c r="E9" s="200">
        <f>E10+E11</f>
        <v>2213</v>
      </c>
    </row>
    <row r="10" spans="1:5" ht="25.5" x14ac:dyDescent="0.25">
      <c r="A10" s="199">
        <v>650</v>
      </c>
      <c r="B10" s="199" t="s">
        <v>166</v>
      </c>
      <c r="C10" s="201" t="s">
        <v>107</v>
      </c>
      <c r="D10" s="202">
        <v>0</v>
      </c>
      <c r="E10" s="202">
        <v>0</v>
      </c>
    </row>
    <row r="11" spans="1:5" ht="25.5" x14ac:dyDescent="0.25">
      <c r="A11" s="199">
        <v>650</v>
      </c>
      <c r="B11" s="199" t="s">
        <v>167</v>
      </c>
      <c r="C11" s="203" t="s">
        <v>108</v>
      </c>
      <c r="D11" s="202">
        <v>2159</v>
      </c>
      <c r="E11" s="202">
        <v>2213</v>
      </c>
    </row>
    <row r="12" spans="1:5" ht="25.5" x14ac:dyDescent="0.25">
      <c r="A12" s="199"/>
      <c r="B12" s="199"/>
      <c r="C12" s="204" t="s">
        <v>109</v>
      </c>
      <c r="D12" s="200">
        <f>D9</f>
        <v>2159</v>
      </c>
      <c r="E12" s="200">
        <f>E9</f>
        <v>2213</v>
      </c>
    </row>
    <row r="13" spans="1:5" x14ac:dyDescent="0.25">
      <c r="A13" s="4"/>
    </row>
  </sheetData>
  <mergeCells count="7">
    <mergeCell ref="C5:C6"/>
    <mergeCell ref="B5:B6"/>
    <mergeCell ref="D1:E1"/>
    <mergeCell ref="A3:E3"/>
    <mergeCell ref="D4:E4"/>
    <mergeCell ref="D5:E5"/>
    <mergeCell ref="A5:A6"/>
  </mergeCells>
  <pageMargins left="0.7" right="0.7" top="0.75" bottom="0.75" header="0.3" footer="0.3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70"/>
  <sheetViews>
    <sheetView view="pageLayout" topLeftCell="A43" zoomScaleNormal="100" workbookViewId="0">
      <selection activeCell="A34" sqref="A34:C34"/>
    </sheetView>
  </sheetViews>
  <sheetFormatPr defaultRowHeight="11.25" x14ac:dyDescent="0.2"/>
  <cols>
    <col min="1" max="1" width="17.140625" style="25" customWidth="1"/>
    <col min="2" max="2" width="20.28515625" style="25" customWidth="1"/>
    <col min="3" max="3" width="54.5703125" style="25" customWidth="1"/>
    <col min="4" max="16384" width="9.140625" style="25"/>
  </cols>
  <sheetData>
    <row r="1" spans="1:3" ht="45" x14ac:dyDescent="0.2">
      <c r="C1" s="182" t="s">
        <v>422</v>
      </c>
    </row>
    <row r="3" spans="1:3" x14ac:dyDescent="0.2">
      <c r="A3" s="265" t="s">
        <v>111</v>
      </c>
      <c r="B3" s="265"/>
      <c r="C3" s="265"/>
    </row>
    <row r="4" spans="1:3" x14ac:dyDescent="0.2">
      <c r="A4" s="130"/>
      <c r="B4" s="130"/>
      <c r="C4" s="130"/>
    </row>
    <row r="5" spans="1:3" ht="12" thickBot="1" x14ac:dyDescent="0.25">
      <c r="C5" s="131"/>
    </row>
    <row r="6" spans="1:3" ht="25.5" customHeight="1" thickBot="1" x14ac:dyDescent="0.25">
      <c r="A6" s="266" t="s">
        <v>46</v>
      </c>
      <c r="B6" s="267"/>
      <c r="C6" s="132" t="s">
        <v>499</v>
      </c>
    </row>
    <row r="7" spans="1:3" ht="34.5" thickBot="1" x14ac:dyDescent="0.25">
      <c r="A7" s="133" t="s">
        <v>47</v>
      </c>
      <c r="B7" s="134" t="s">
        <v>48</v>
      </c>
      <c r="C7" s="135" t="s">
        <v>49</v>
      </c>
    </row>
    <row r="8" spans="1:3" ht="12" thickBot="1" x14ac:dyDescent="0.25">
      <c r="A8" s="136">
        <v>1</v>
      </c>
      <c r="B8" s="137">
        <v>2</v>
      </c>
      <c r="C8" s="138">
        <v>3</v>
      </c>
    </row>
    <row r="9" spans="1:3" ht="12" thickBot="1" x14ac:dyDescent="0.25">
      <c r="A9" s="133">
        <v>650</v>
      </c>
      <c r="B9" s="134"/>
      <c r="C9" s="135" t="s">
        <v>50</v>
      </c>
    </row>
    <row r="10" spans="1:3" ht="45.75" thickBot="1" x14ac:dyDescent="0.25">
      <c r="A10" s="173">
        <v>650</v>
      </c>
      <c r="B10" s="137" t="s">
        <v>51</v>
      </c>
      <c r="C10" s="137" t="s">
        <v>18</v>
      </c>
    </row>
    <row r="11" spans="1:3" ht="69" customHeight="1" thickBot="1" x14ac:dyDescent="0.25">
      <c r="A11" s="136">
        <v>650</v>
      </c>
      <c r="B11" s="137" t="s">
        <v>52</v>
      </c>
      <c r="C11" s="139" t="s">
        <v>169</v>
      </c>
    </row>
    <row r="12" spans="1:3" ht="57" thickBot="1" x14ac:dyDescent="0.25">
      <c r="A12" s="136">
        <v>650</v>
      </c>
      <c r="B12" s="137" t="s">
        <v>53</v>
      </c>
      <c r="C12" s="139" t="s">
        <v>175</v>
      </c>
    </row>
    <row r="13" spans="1:3" ht="80.25" customHeight="1" thickBot="1" x14ac:dyDescent="0.25">
      <c r="A13" s="136">
        <v>650</v>
      </c>
      <c r="B13" s="137" t="s">
        <v>54</v>
      </c>
      <c r="C13" s="137" t="s">
        <v>174</v>
      </c>
    </row>
    <row r="14" spans="1:3" ht="42.75" customHeight="1" thickBot="1" x14ac:dyDescent="0.25">
      <c r="A14" s="208">
        <v>650</v>
      </c>
      <c r="B14" s="208" t="s">
        <v>55</v>
      </c>
      <c r="C14" s="208" t="s">
        <v>176</v>
      </c>
    </row>
    <row r="15" spans="1:3" ht="92.25" customHeight="1" x14ac:dyDescent="0.2">
      <c r="A15" s="211">
        <v>650</v>
      </c>
      <c r="B15" s="211" t="s">
        <v>56</v>
      </c>
      <c r="C15" s="211" t="s">
        <v>177</v>
      </c>
    </row>
    <row r="16" spans="1:3" ht="114" customHeight="1" thickBot="1" x14ac:dyDescent="0.25">
      <c r="A16" s="136">
        <v>650</v>
      </c>
      <c r="B16" s="137" t="s">
        <v>57</v>
      </c>
      <c r="C16" s="137" t="s">
        <v>178</v>
      </c>
    </row>
    <row r="17" spans="1:3" ht="23.25" thickBot="1" x14ac:dyDescent="0.25">
      <c r="A17" s="136">
        <v>650</v>
      </c>
      <c r="B17" s="137" t="s">
        <v>58</v>
      </c>
      <c r="C17" s="137" t="s">
        <v>179</v>
      </c>
    </row>
    <row r="18" spans="1:3" ht="23.25" thickBot="1" x14ac:dyDescent="0.25">
      <c r="A18" s="136">
        <v>650</v>
      </c>
      <c r="B18" s="137" t="s">
        <v>59</v>
      </c>
      <c r="C18" s="137" t="s">
        <v>180</v>
      </c>
    </row>
    <row r="19" spans="1:3" ht="23.25" thickBot="1" x14ac:dyDescent="0.25">
      <c r="A19" s="136">
        <v>650</v>
      </c>
      <c r="B19" s="137" t="s">
        <v>60</v>
      </c>
      <c r="C19" s="137" t="s">
        <v>181</v>
      </c>
    </row>
    <row r="20" spans="1:3" ht="57" thickBot="1" x14ac:dyDescent="0.25">
      <c r="A20" s="136">
        <v>650</v>
      </c>
      <c r="B20" s="137" t="s">
        <v>61</v>
      </c>
      <c r="C20" s="137" t="s">
        <v>182</v>
      </c>
    </row>
    <row r="21" spans="1:3" ht="57" thickBot="1" x14ac:dyDescent="0.25">
      <c r="A21" s="136">
        <v>650</v>
      </c>
      <c r="B21" s="137" t="s">
        <v>62</v>
      </c>
      <c r="C21" s="137" t="s">
        <v>183</v>
      </c>
    </row>
    <row r="22" spans="1:3" ht="68.25" thickBot="1" x14ac:dyDescent="0.25">
      <c r="A22" s="136">
        <v>650</v>
      </c>
      <c r="B22" s="137" t="s">
        <v>63</v>
      </c>
      <c r="C22" s="138" t="s">
        <v>390</v>
      </c>
    </row>
    <row r="23" spans="1:3" ht="68.25" thickBot="1" x14ac:dyDescent="0.25">
      <c r="A23" s="136">
        <v>650</v>
      </c>
      <c r="B23" s="137" t="s">
        <v>64</v>
      </c>
      <c r="C23" s="138" t="s">
        <v>391</v>
      </c>
    </row>
    <row r="24" spans="1:3" ht="23.25" thickBot="1" x14ac:dyDescent="0.25">
      <c r="A24" s="136">
        <v>650</v>
      </c>
      <c r="B24" s="137" t="s">
        <v>65</v>
      </c>
      <c r="C24" s="137" t="s">
        <v>184</v>
      </c>
    </row>
    <row r="25" spans="1:3" ht="70.5" customHeight="1" thickBot="1" x14ac:dyDescent="0.25">
      <c r="A25" s="136">
        <v>650</v>
      </c>
      <c r="B25" s="137" t="s">
        <v>66</v>
      </c>
      <c r="C25" s="137" t="s">
        <v>185</v>
      </c>
    </row>
    <row r="26" spans="1:3" ht="70.5" customHeight="1" thickBot="1" x14ac:dyDescent="0.25">
      <c r="A26" s="209">
        <v>650</v>
      </c>
      <c r="B26" s="137" t="s">
        <v>500</v>
      </c>
      <c r="C26" s="210" t="s">
        <v>501</v>
      </c>
    </row>
    <row r="27" spans="1:3" ht="34.5" thickBot="1" x14ac:dyDescent="0.25">
      <c r="A27" s="136">
        <v>650</v>
      </c>
      <c r="B27" s="137" t="s">
        <v>67</v>
      </c>
      <c r="C27" s="137" t="s">
        <v>186</v>
      </c>
    </row>
    <row r="28" spans="1:3" ht="23.25" thickBot="1" x14ac:dyDescent="0.25">
      <c r="A28" s="140">
        <v>650</v>
      </c>
      <c r="B28" s="141" t="s">
        <v>68</v>
      </c>
      <c r="C28" s="141" t="s">
        <v>187</v>
      </c>
    </row>
    <row r="29" spans="1:3" ht="12" thickBot="1" x14ac:dyDescent="0.25">
      <c r="A29" s="142">
        <v>650</v>
      </c>
      <c r="B29" s="143" t="s">
        <v>69</v>
      </c>
      <c r="C29" s="144" t="s">
        <v>188</v>
      </c>
    </row>
    <row r="30" spans="1:3" ht="80.25" customHeight="1" thickBot="1" x14ac:dyDescent="0.25">
      <c r="A30" s="136">
        <v>650</v>
      </c>
      <c r="B30" s="137" t="s">
        <v>70</v>
      </c>
      <c r="C30" s="139" t="s">
        <v>189</v>
      </c>
    </row>
    <row r="31" spans="1:3" ht="23.25" thickBot="1" x14ac:dyDescent="0.25">
      <c r="A31" s="136">
        <v>650</v>
      </c>
      <c r="B31" s="137" t="s">
        <v>71</v>
      </c>
      <c r="C31" s="139" t="s">
        <v>72</v>
      </c>
    </row>
    <row r="32" spans="1:3" ht="12" thickBot="1" x14ac:dyDescent="0.25">
      <c r="A32" s="136">
        <v>650</v>
      </c>
      <c r="B32" s="137" t="s">
        <v>73</v>
      </c>
      <c r="C32" s="139" t="s">
        <v>190</v>
      </c>
    </row>
    <row r="33" spans="1:3" x14ac:dyDescent="0.2">
      <c r="A33" s="263"/>
      <c r="B33" s="263"/>
      <c r="C33" s="263"/>
    </row>
    <row r="34" spans="1:3" ht="78.75" customHeight="1" x14ac:dyDescent="0.2">
      <c r="A34" s="264" t="s">
        <v>74</v>
      </c>
      <c r="B34" s="264"/>
      <c r="C34" s="264"/>
    </row>
    <row r="35" spans="1:3" ht="28.5" customHeight="1" x14ac:dyDescent="0.2">
      <c r="A35" s="264" t="s">
        <v>75</v>
      </c>
      <c r="B35" s="264"/>
      <c r="C35" s="264"/>
    </row>
    <row r="36" spans="1:3" ht="28.5" customHeight="1" x14ac:dyDescent="0.2">
      <c r="A36" s="207"/>
      <c r="B36" s="207"/>
      <c r="C36" s="207"/>
    </row>
    <row r="37" spans="1:3" ht="28.5" customHeight="1" x14ac:dyDescent="0.2">
      <c r="A37" s="207"/>
      <c r="B37" s="207"/>
      <c r="C37" s="207"/>
    </row>
    <row r="38" spans="1:3" x14ac:dyDescent="0.2">
      <c r="A38" s="264"/>
      <c r="B38" s="264"/>
      <c r="C38" s="264"/>
    </row>
    <row r="39" spans="1:3" x14ac:dyDescent="0.2">
      <c r="A39" s="264"/>
      <c r="B39" s="264"/>
      <c r="C39" s="264"/>
    </row>
    <row r="40" spans="1:3" ht="48.75" customHeight="1" x14ac:dyDescent="0.2">
      <c r="A40" s="250" t="s">
        <v>392</v>
      </c>
      <c r="B40" s="250"/>
      <c r="C40" s="250"/>
    </row>
    <row r="41" spans="1:3" x14ac:dyDescent="0.2">
      <c r="A41" s="264"/>
      <c r="B41" s="264"/>
      <c r="C41" s="264"/>
    </row>
    <row r="42" spans="1:3" x14ac:dyDescent="0.2">
      <c r="A42" s="26"/>
      <c r="B42" s="23"/>
      <c r="C42" s="23"/>
    </row>
    <row r="43" spans="1:3" x14ac:dyDescent="0.2">
      <c r="A43" s="26"/>
      <c r="B43" s="23"/>
      <c r="C43" s="23"/>
    </row>
    <row r="44" spans="1:3" x14ac:dyDescent="0.2">
      <c r="A44" s="26"/>
      <c r="B44" s="23"/>
      <c r="C44" s="23"/>
    </row>
    <row r="45" spans="1:3" ht="12" thickBot="1" x14ac:dyDescent="0.25">
      <c r="A45" s="133">
        <v>41</v>
      </c>
      <c r="B45" s="134"/>
      <c r="C45" s="134" t="s">
        <v>76</v>
      </c>
    </row>
    <row r="46" spans="1:3" ht="45.75" thickBot="1" x14ac:dyDescent="0.25">
      <c r="A46" s="136">
        <v>41</v>
      </c>
      <c r="B46" s="137" t="s">
        <v>77</v>
      </c>
      <c r="C46" s="138" t="s">
        <v>191</v>
      </c>
    </row>
    <row r="47" spans="1:3" ht="23.25" thickBot="1" x14ac:dyDescent="0.25">
      <c r="A47" s="136">
        <v>41</v>
      </c>
      <c r="B47" s="137" t="s">
        <v>78</v>
      </c>
      <c r="C47" s="138" t="s">
        <v>192</v>
      </c>
    </row>
    <row r="48" spans="1:3" x14ac:dyDescent="0.2">
      <c r="A48" s="26"/>
      <c r="B48" s="23"/>
      <c r="C48" s="23"/>
    </row>
    <row r="49" spans="1:3" ht="48" customHeight="1" x14ac:dyDescent="0.2">
      <c r="A49" s="264" t="s">
        <v>79</v>
      </c>
      <c r="B49" s="264"/>
      <c r="C49" s="264"/>
    </row>
    <row r="50" spans="1:3" x14ac:dyDescent="0.2">
      <c r="A50" s="26"/>
      <c r="B50" s="23"/>
      <c r="C50" s="23"/>
    </row>
    <row r="51" spans="1:3" x14ac:dyDescent="0.2">
      <c r="A51" s="26"/>
      <c r="B51" s="23"/>
      <c r="C51" s="23"/>
    </row>
    <row r="52" spans="1:3" x14ac:dyDescent="0.2">
      <c r="A52" s="26"/>
      <c r="B52" s="23"/>
      <c r="C52" s="23"/>
    </row>
    <row r="53" spans="1:3" x14ac:dyDescent="0.2">
      <c r="A53" s="26"/>
      <c r="B53" s="23"/>
      <c r="C53" s="23"/>
    </row>
    <row r="54" spans="1:3" ht="51" customHeight="1" x14ac:dyDescent="0.2">
      <c r="A54" s="250" t="s">
        <v>393</v>
      </c>
      <c r="B54" s="250"/>
      <c r="C54" s="250"/>
    </row>
    <row r="55" spans="1:3" ht="12" thickBot="1" x14ac:dyDescent="0.25">
      <c r="A55" s="26"/>
      <c r="B55" s="23"/>
      <c r="C55" s="23"/>
    </row>
    <row r="56" spans="1:3" ht="23.25" thickBot="1" x14ac:dyDescent="0.25">
      <c r="A56" s="145">
        <v>182</v>
      </c>
      <c r="B56" s="143"/>
      <c r="C56" s="143" t="s">
        <v>80</v>
      </c>
    </row>
    <row r="57" spans="1:3" ht="12" thickBot="1" x14ac:dyDescent="0.25">
      <c r="A57" s="136">
        <v>182</v>
      </c>
      <c r="B57" s="137" t="s">
        <v>81</v>
      </c>
      <c r="C57" s="137" t="s">
        <v>82</v>
      </c>
    </row>
    <row r="58" spans="1:3" ht="12" thickBot="1" x14ac:dyDescent="0.25">
      <c r="A58" s="136">
        <v>182</v>
      </c>
      <c r="B58" s="137" t="s">
        <v>83</v>
      </c>
      <c r="C58" s="137" t="s">
        <v>84</v>
      </c>
    </row>
    <row r="59" spans="1:3" ht="12" thickBot="1" x14ac:dyDescent="0.25">
      <c r="A59" s="136">
        <v>182</v>
      </c>
      <c r="B59" s="137" t="s">
        <v>85</v>
      </c>
      <c r="C59" s="137" t="s">
        <v>86</v>
      </c>
    </row>
    <row r="60" spans="1:3" ht="12" thickBot="1" x14ac:dyDescent="0.25">
      <c r="A60" s="136">
        <v>182</v>
      </c>
      <c r="B60" s="137" t="s">
        <v>87</v>
      </c>
      <c r="C60" s="137" t="s">
        <v>88</v>
      </c>
    </row>
    <row r="61" spans="1:3" ht="23.25" thickBot="1" x14ac:dyDescent="0.25">
      <c r="A61" s="136">
        <v>182</v>
      </c>
      <c r="B61" s="137" t="s">
        <v>89</v>
      </c>
      <c r="C61" s="137" t="s">
        <v>90</v>
      </c>
    </row>
    <row r="62" spans="1:3" x14ac:dyDescent="0.2">
      <c r="A62" s="26"/>
      <c r="B62" s="23"/>
      <c r="C62" s="23"/>
    </row>
    <row r="63" spans="1:3" x14ac:dyDescent="0.2">
      <c r="A63" s="262" t="s">
        <v>91</v>
      </c>
      <c r="B63" s="262"/>
      <c r="C63" s="262"/>
    </row>
    <row r="64" spans="1:3" x14ac:dyDescent="0.2">
      <c r="A64" s="26"/>
      <c r="B64" s="23"/>
      <c r="C64" s="23"/>
    </row>
    <row r="66" spans="1:3" ht="12" thickBot="1" x14ac:dyDescent="0.25"/>
    <row r="67" spans="1:3" ht="23.25" thickBot="1" x14ac:dyDescent="0.25">
      <c r="A67" s="176">
        <v>100</v>
      </c>
      <c r="B67" s="143"/>
      <c r="C67" s="143" t="s">
        <v>405</v>
      </c>
    </row>
    <row r="68" spans="1:3" ht="45" x14ac:dyDescent="0.2">
      <c r="A68" s="172">
        <v>100</v>
      </c>
      <c r="B68" s="175" t="s">
        <v>398</v>
      </c>
      <c r="C68" s="174" t="s">
        <v>399</v>
      </c>
    </row>
    <row r="69" spans="1:3" ht="56.25" x14ac:dyDescent="0.2">
      <c r="A69" s="172">
        <v>100</v>
      </c>
      <c r="B69" s="175" t="s">
        <v>402</v>
      </c>
      <c r="C69" s="174" t="s">
        <v>400</v>
      </c>
    </row>
    <row r="70" spans="1:3" ht="45" x14ac:dyDescent="0.2">
      <c r="A70" s="172">
        <v>100</v>
      </c>
      <c r="B70" s="175" t="s">
        <v>403</v>
      </c>
      <c r="C70" s="174" t="s">
        <v>401</v>
      </c>
    </row>
  </sheetData>
  <mergeCells count="12">
    <mergeCell ref="A3:C3"/>
    <mergeCell ref="A6:B6"/>
    <mergeCell ref="A41:C41"/>
    <mergeCell ref="A54:C54"/>
    <mergeCell ref="A49:C49"/>
    <mergeCell ref="A63:C63"/>
    <mergeCell ref="A33:C33"/>
    <mergeCell ref="A34:C34"/>
    <mergeCell ref="A35:C35"/>
    <mergeCell ref="A38:C38"/>
    <mergeCell ref="A39:C39"/>
    <mergeCell ref="A40:C40"/>
  </mergeCells>
  <pageMargins left="0" right="0" top="0" bottom="0" header="0" footer="0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11"/>
  <sheetViews>
    <sheetView view="pageLayout" zoomScaleNormal="100" workbookViewId="0">
      <selection activeCell="J12" sqref="J12"/>
    </sheetView>
  </sheetViews>
  <sheetFormatPr defaultRowHeight="11.25" x14ac:dyDescent="0.2"/>
  <cols>
    <col min="1" max="1" width="11" style="25" customWidth="1"/>
    <col min="2" max="2" width="27.140625" style="25" customWidth="1"/>
    <col min="3" max="3" width="51.28515625" style="25" customWidth="1"/>
    <col min="4" max="16384" width="9.140625" style="25"/>
  </cols>
  <sheetData>
    <row r="1" spans="1:3" ht="45" x14ac:dyDescent="0.2">
      <c r="C1" s="125" t="s">
        <v>479</v>
      </c>
    </row>
    <row r="3" spans="1:3" ht="39" customHeight="1" x14ac:dyDescent="0.2">
      <c r="A3" s="250" t="s">
        <v>97</v>
      </c>
      <c r="B3" s="250"/>
      <c r="C3" s="250"/>
    </row>
    <row r="5" spans="1:3" ht="28.5" customHeight="1" x14ac:dyDescent="0.2">
      <c r="A5" s="252" t="s">
        <v>92</v>
      </c>
      <c r="B5" s="252" t="s">
        <v>93</v>
      </c>
      <c r="C5" s="147" t="s">
        <v>394</v>
      </c>
    </row>
    <row r="6" spans="1:3" x14ac:dyDescent="0.2">
      <c r="A6" s="252"/>
      <c r="B6" s="252"/>
      <c r="C6" s="147" t="s">
        <v>94</v>
      </c>
    </row>
    <row r="7" spans="1:3" x14ac:dyDescent="0.2">
      <c r="A7" s="116"/>
      <c r="B7" s="156"/>
      <c r="C7" s="156"/>
    </row>
    <row r="8" spans="1:3" x14ac:dyDescent="0.2">
      <c r="A8" s="126">
        <v>1</v>
      </c>
      <c r="B8" s="126">
        <v>2</v>
      </c>
      <c r="C8" s="126">
        <v>3</v>
      </c>
    </row>
    <row r="9" spans="1:3" x14ac:dyDescent="0.2">
      <c r="A9" s="147">
        <v>650</v>
      </c>
      <c r="B9" s="126"/>
      <c r="C9" s="157" t="s">
        <v>50</v>
      </c>
    </row>
    <row r="10" spans="1:3" ht="48.75" customHeight="1" x14ac:dyDescent="0.2">
      <c r="A10" s="126">
        <v>650</v>
      </c>
      <c r="B10" s="126" t="s">
        <v>95</v>
      </c>
      <c r="C10" s="158" t="s">
        <v>193</v>
      </c>
    </row>
    <row r="11" spans="1:3" ht="22.5" x14ac:dyDescent="0.2">
      <c r="A11" s="126">
        <v>650</v>
      </c>
      <c r="B11" s="126" t="s">
        <v>96</v>
      </c>
      <c r="C11" s="159" t="s">
        <v>395</v>
      </c>
    </row>
  </sheetData>
  <mergeCells count="3">
    <mergeCell ref="A5:A6"/>
    <mergeCell ref="B5:B6"/>
    <mergeCell ref="A3:C3"/>
  </mergeCells>
  <pageMargins left="0.7" right="0.7" top="0.75" bottom="0.75" header="0.3" footer="0.3"/>
  <pageSetup paperSize="9" scale="9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9"/>
  <sheetViews>
    <sheetView view="pageLayout" zoomScaleNormal="100" workbookViewId="0">
      <selection activeCell="F7" sqref="F7"/>
    </sheetView>
  </sheetViews>
  <sheetFormatPr defaultRowHeight="11.25" x14ac:dyDescent="0.2"/>
  <cols>
    <col min="1" max="1" width="6.140625" style="25" customWidth="1"/>
    <col min="2" max="2" width="86.7109375" style="25" customWidth="1"/>
    <col min="3" max="3" width="21.5703125" style="25" customWidth="1"/>
    <col min="4" max="16384" width="9.140625" style="25"/>
  </cols>
  <sheetData>
    <row r="1" spans="1:3" ht="67.5" x14ac:dyDescent="0.2">
      <c r="C1" s="125" t="s">
        <v>468</v>
      </c>
    </row>
    <row r="3" spans="1:3" ht="37.5" customHeight="1" x14ac:dyDescent="0.2">
      <c r="A3" s="268" t="s">
        <v>480</v>
      </c>
      <c r="B3" s="268"/>
      <c r="C3" s="268"/>
    </row>
    <row r="4" spans="1:3" ht="12" thickBot="1" x14ac:dyDescent="0.25">
      <c r="C4" s="131" t="s">
        <v>115</v>
      </c>
    </row>
    <row r="5" spans="1:3" ht="12" thickBot="1" x14ac:dyDescent="0.25">
      <c r="A5" s="142" t="s">
        <v>98</v>
      </c>
      <c r="B5" s="160" t="s">
        <v>99</v>
      </c>
      <c r="C5" s="143" t="s">
        <v>467</v>
      </c>
    </row>
    <row r="6" spans="1:3" ht="34.5" thickBot="1" x14ac:dyDescent="0.25">
      <c r="A6" s="136">
        <v>1</v>
      </c>
      <c r="B6" s="161" t="s">
        <v>382</v>
      </c>
      <c r="C6" s="162">
        <v>16.3</v>
      </c>
    </row>
    <row r="7" spans="1:3" ht="135.75" thickBot="1" x14ac:dyDescent="0.25">
      <c r="A7" s="136">
        <v>2</v>
      </c>
      <c r="B7" s="161" t="s">
        <v>383</v>
      </c>
      <c r="C7" s="162">
        <v>75</v>
      </c>
    </row>
    <row r="8" spans="1:3" ht="83.25" customHeight="1" thickBot="1" x14ac:dyDescent="0.25">
      <c r="A8" s="136">
        <v>3</v>
      </c>
      <c r="B8" s="161" t="s">
        <v>384</v>
      </c>
      <c r="C8" s="163">
        <v>0.8</v>
      </c>
    </row>
    <row r="9" spans="1:3" ht="12" thickBot="1" x14ac:dyDescent="0.25">
      <c r="A9" s="133"/>
      <c r="B9" s="164" t="s">
        <v>100</v>
      </c>
      <c r="C9" s="163">
        <f>SUM(C6:C8)</f>
        <v>92.1</v>
      </c>
    </row>
  </sheetData>
  <mergeCells count="1">
    <mergeCell ref="A3:C3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46"/>
  <sheetViews>
    <sheetView zoomScaleNormal="100" workbookViewId="0">
      <selection activeCell="G6" sqref="G6"/>
    </sheetView>
  </sheetViews>
  <sheetFormatPr defaultRowHeight="15" x14ac:dyDescent="0.25"/>
  <cols>
    <col min="1" max="1" width="20.85546875" style="2" customWidth="1"/>
    <col min="2" max="2" width="46.42578125" style="2" customWidth="1"/>
    <col min="3" max="3" width="10.85546875" style="2" customWidth="1"/>
    <col min="4" max="4" width="10.85546875" style="185" customWidth="1"/>
    <col min="5" max="16384" width="9.140625" style="2"/>
  </cols>
  <sheetData>
    <row r="1" spans="1:9" ht="62.25" customHeight="1" x14ac:dyDescent="0.25">
      <c r="C1" s="219" t="s">
        <v>437</v>
      </c>
      <c r="D1" s="219"/>
    </row>
    <row r="2" spans="1:9" ht="20.25" customHeight="1" x14ac:dyDescent="0.25">
      <c r="C2" s="183"/>
    </row>
    <row r="3" spans="1:9" x14ac:dyDescent="0.25">
      <c r="A3" s="212" t="s">
        <v>435</v>
      </c>
      <c r="B3" s="212"/>
      <c r="C3" s="212"/>
    </row>
    <row r="4" spans="1:9" x14ac:dyDescent="0.25">
      <c r="C4" s="3" t="s">
        <v>115</v>
      </c>
    </row>
    <row r="5" spans="1:9" ht="24" customHeight="1" x14ac:dyDescent="0.25">
      <c r="A5" s="213" t="s">
        <v>0</v>
      </c>
      <c r="B5" s="215" t="s">
        <v>1</v>
      </c>
      <c r="C5" s="217" t="s">
        <v>489</v>
      </c>
      <c r="D5" s="218"/>
    </row>
    <row r="6" spans="1:9" ht="20.25" customHeight="1" x14ac:dyDescent="0.25">
      <c r="A6" s="214"/>
      <c r="B6" s="216"/>
      <c r="C6" s="12" t="s">
        <v>311</v>
      </c>
      <c r="D6" s="12" t="s">
        <v>455</v>
      </c>
    </row>
    <row r="7" spans="1:9" x14ac:dyDescent="0.25">
      <c r="A7" s="11" t="s">
        <v>2</v>
      </c>
      <c r="B7" s="10" t="s">
        <v>3</v>
      </c>
      <c r="C7" s="17">
        <f>C13+C16+C21+C23+C8</f>
        <v>22732.6</v>
      </c>
      <c r="D7" s="17">
        <f>D13+D16+D21+D23+D8</f>
        <v>23296.3</v>
      </c>
    </row>
    <row r="8" spans="1:9" ht="31.5" customHeight="1" x14ac:dyDescent="0.25">
      <c r="A8" s="11" t="s">
        <v>397</v>
      </c>
      <c r="B8" s="21" t="s">
        <v>310</v>
      </c>
      <c r="C8" s="17">
        <f>C9+C10+C11+C12</f>
        <v>1745.8</v>
      </c>
      <c r="D8" s="17">
        <f>D9+D10+D11+D12</f>
        <v>1780.2</v>
      </c>
    </row>
    <row r="9" spans="1:9" ht="65.25" customHeight="1" x14ac:dyDescent="0.25">
      <c r="A9" s="14" t="s">
        <v>398</v>
      </c>
      <c r="B9" s="174" t="s">
        <v>399</v>
      </c>
      <c r="C9" s="18">
        <v>500.9</v>
      </c>
      <c r="D9" s="18">
        <v>500.9</v>
      </c>
    </row>
    <row r="10" spans="1:9" ht="66.75" customHeight="1" x14ac:dyDescent="0.25">
      <c r="A10" s="14" t="s">
        <v>402</v>
      </c>
      <c r="B10" s="174" t="s">
        <v>400</v>
      </c>
      <c r="C10" s="18">
        <v>5</v>
      </c>
      <c r="D10" s="18">
        <v>5</v>
      </c>
      <c r="I10" s="184"/>
    </row>
    <row r="11" spans="1:9" ht="57" customHeight="1" x14ac:dyDescent="0.25">
      <c r="A11" s="14" t="s">
        <v>403</v>
      </c>
      <c r="B11" s="174" t="s">
        <v>401</v>
      </c>
      <c r="C11" s="18">
        <v>1340.1</v>
      </c>
      <c r="D11" s="18">
        <v>1374.5</v>
      </c>
      <c r="I11" s="186"/>
    </row>
    <row r="12" spans="1:9" ht="57" customHeight="1" x14ac:dyDescent="0.25">
      <c r="A12" s="14" t="s">
        <v>423</v>
      </c>
      <c r="B12" s="174" t="s">
        <v>424</v>
      </c>
      <c r="C12" s="18">
        <v>-100.2</v>
      </c>
      <c r="D12" s="18">
        <v>-100.2</v>
      </c>
    </row>
    <row r="13" spans="1:9" ht="24" customHeight="1" x14ac:dyDescent="0.25">
      <c r="A13" s="11" t="s">
        <v>4</v>
      </c>
      <c r="B13" s="13" t="s">
        <v>5</v>
      </c>
      <c r="C13" s="17">
        <f>C14</f>
        <v>17645.8</v>
      </c>
      <c r="D13" s="17">
        <f>D14</f>
        <v>18175.099999999999</v>
      </c>
    </row>
    <row r="14" spans="1:9" ht="28.5" customHeight="1" x14ac:dyDescent="0.25">
      <c r="A14" s="14" t="s">
        <v>6</v>
      </c>
      <c r="B14" s="15" t="s">
        <v>7</v>
      </c>
      <c r="C14" s="18">
        <f>C15</f>
        <v>17645.8</v>
      </c>
      <c r="D14" s="18">
        <f>D15</f>
        <v>18175.099999999999</v>
      </c>
    </row>
    <row r="15" spans="1:9" ht="57" customHeight="1" x14ac:dyDescent="0.25">
      <c r="A15" s="14" t="s">
        <v>8</v>
      </c>
      <c r="B15" s="15" t="s">
        <v>9</v>
      </c>
      <c r="C15" s="18">
        <v>17645.8</v>
      </c>
      <c r="D15" s="122">
        <v>18175.099999999999</v>
      </c>
    </row>
    <row r="16" spans="1:9" ht="18.75" customHeight="1" x14ac:dyDescent="0.25">
      <c r="A16" s="11" t="s">
        <v>10</v>
      </c>
      <c r="B16" s="13" t="s">
        <v>11</v>
      </c>
      <c r="C16" s="17">
        <f>C17+C18</f>
        <v>231</v>
      </c>
      <c r="D16" s="17">
        <f>D17+D18</f>
        <v>231</v>
      </c>
    </row>
    <row r="17" spans="1:4" ht="38.25" customHeight="1" x14ac:dyDescent="0.25">
      <c r="A17" s="14" t="s">
        <v>12</v>
      </c>
      <c r="B17" s="15" t="s">
        <v>168</v>
      </c>
      <c r="C17" s="18">
        <v>108</v>
      </c>
      <c r="D17" s="177">
        <v>108</v>
      </c>
    </row>
    <row r="18" spans="1:4" ht="23.45" customHeight="1" x14ac:dyDescent="0.25">
      <c r="A18" s="11" t="s">
        <v>13</v>
      </c>
      <c r="B18" s="13" t="s">
        <v>14</v>
      </c>
      <c r="C18" s="17">
        <f>C20+C19</f>
        <v>123</v>
      </c>
      <c r="D18" s="17">
        <f>D20+D19</f>
        <v>123</v>
      </c>
    </row>
    <row r="19" spans="1:4" ht="61.5" customHeight="1" x14ac:dyDescent="0.25">
      <c r="A19" s="14" t="s">
        <v>258</v>
      </c>
      <c r="B19" s="15" t="s">
        <v>259</v>
      </c>
      <c r="C19" s="18">
        <v>113</v>
      </c>
      <c r="D19" s="177">
        <v>113</v>
      </c>
    </row>
    <row r="20" spans="1:4" ht="63" customHeight="1" x14ac:dyDescent="0.25">
      <c r="A20" s="14" t="s">
        <v>261</v>
      </c>
      <c r="B20" s="15" t="s">
        <v>260</v>
      </c>
      <c r="C20" s="18">
        <v>10</v>
      </c>
      <c r="D20" s="177">
        <v>10</v>
      </c>
    </row>
    <row r="21" spans="1:4" ht="26.25" customHeight="1" x14ac:dyDescent="0.25">
      <c r="A21" s="11" t="s">
        <v>15</v>
      </c>
      <c r="B21" s="13" t="s">
        <v>16</v>
      </c>
      <c r="C21" s="17">
        <f>C22</f>
        <v>83</v>
      </c>
      <c r="D21" s="17">
        <f>D22</f>
        <v>83</v>
      </c>
    </row>
    <row r="22" spans="1:4" ht="66.75" customHeight="1" x14ac:dyDescent="0.25">
      <c r="A22" s="14" t="s">
        <v>17</v>
      </c>
      <c r="B22" s="15" t="s">
        <v>18</v>
      </c>
      <c r="C22" s="18">
        <v>83</v>
      </c>
      <c r="D22" s="177">
        <v>83</v>
      </c>
    </row>
    <row r="23" spans="1:4" ht="45" customHeight="1" x14ac:dyDescent="0.25">
      <c r="A23" s="11" t="s">
        <v>19</v>
      </c>
      <c r="B23" s="13" t="s">
        <v>162</v>
      </c>
      <c r="C23" s="17">
        <f>C24+C25+C26</f>
        <v>3027</v>
      </c>
      <c r="D23" s="17">
        <f>D24+D25+D26</f>
        <v>3027</v>
      </c>
    </row>
    <row r="24" spans="1:4" ht="47.25" customHeight="1" x14ac:dyDescent="0.25">
      <c r="A24" s="14" t="s">
        <v>20</v>
      </c>
      <c r="B24" s="15" t="s">
        <v>169</v>
      </c>
      <c r="C24" s="18">
        <v>0</v>
      </c>
      <c r="D24" s="177">
        <v>0</v>
      </c>
    </row>
    <row r="25" spans="1:4" ht="58.5" customHeight="1" x14ac:dyDescent="0.25">
      <c r="A25" s="14" t="s">
        <v>21</v>
      </c>
      <c r="B25" s="15" t="s">
        <v>22</v>
      </c>
      <c r="C25" s="18">
        <v>2800</v>
      </c>
      <c r="D25" s="177">
        <v>2800</v>
      </c>
    </row>
    <row r="26" spans="1:4" ht="75" customHeight="1" x14ac:dyDescent="0.25">
      <c r="A26" s="14" t="s">
        <v>194</v>
      </c>
      <c r="B26" s="15" t="s">
        <v>195</v>
      </c>
      <c r="C26" s="18">
        <v>227</v>
      </c>
      <c r="D26" s="177">
        <v>227</v>
      </c>
    </row>
    <row r="27" spans="1:4" ht="30.75" customHeight="1" x14ac:dyDescent="0.25">
      <c r="A27" s="11" t="s">
        <v>23</v>
      </c>
      <c r="B27" s="13" t="s">
        <v>163</v>
      </c>
      <c r="C27" s="17">
        <f>C28+C30+C33+C35</f>
        <v>7656.8200000000006</v>
      </c>
      <c r="D27" s="17">
        <f>D28+D30+D33+D35</f>
        <v>7226.9</v>
      </c>
    </row>
    <row r="28" spans="1:4" ht="44.25" customHeight="1" x14ac:dyDescent="0.25">
      <c r="A28" s="14" t="s">
        <v>425</v>
      </c>
      <c r="B28" s="15" t="s">
        <v>164</v>
      </c>
      <c r="C28" s="18">
        <f>C29</f>
        <v>2457.2199999999998</v>
      </c>
      <c r="D28" s="18">
        <f>D29</f>
        <v>2555.1999999999998</v>
      </c>
    </row>
    <row r="29" spans="1:4" ht="39.75" customHeight="1" x14ac:dyDescent="0.25">
      <c r="A29" s="14" t="s">
        <v>426</v>
      </c>
      <c r="B29" s="15" t="s">
        <v>170</v>
      </c>
      <c r="C29" s="18">
        <v>2457.2199999999998</v>
      </c>
      <c r="D29" s="122">
        <v>2555.1999999999998</v>
      </c>
    </row>
    <row r="30" spans="1:4" ht="39.75" customHeight="1" x14ac:dyDescent="0.25">
      <c r="A30" s="11" t="s">
        <v>427</v>
      </c>
      <c r="B30" s="13" t="s">
        <v>165</v>
      </c>
      <c r="C30" s="17">
        <f>C31+C32</f>
        <v>437.9</v>
      </c>
      <c r="D30" s="17">
        <f>D31+D32</f>
        <v>451.2</v>
      </c>
    </row>
    <row r="31" spans="1:4" ht="44.25" customHeight="1" x14ac:dyDescent="0.25">
      <c r="A31" s="14" t="s">
        <v>428</v>
      </c>
      <c r="B31" s="15" t="s">
        <v>171</v>
      </c>
      <c r="C31" s="18">
        <v>40</v>
      </c>
      <c r="D31" s="122">
        <v>40</v>
      </c>
    </row>
    <row r="32" spans="1:4" ht="54" customHeight="1" x14ac:dyDescent="0.25">
      <c r="A32" s="14" t="s">
        <v>429</v>
      </c>
      <c r="B32" s="15" t="s">
        <v>172</v>
      </c>
      <c r="C32" s="18">
        <v>397.9</v>
      </c>
      <c r="D32" s="122">
        <v>411.2</v>
      </c>
    </row>
    <row r="33" spans="1:4" ht="23.25" customHeight="1" x14ac:dyDescent="0.25">
      <c r="A33" s="11" t="s">
        <v>430</v>
      </c>
      <c r="B33" s="13" t="s">
        <v>137</v>
      </c>
      <c r="C33" s="17">
        <f>C34</f>
        <v>4761.7000000000007</v>
      </c>
      <c r="D33" s="17">
        <f>D34</f>
        <v>4220.5</v>
      </c>
    </row>
    <row r="34" spans="1:4" ht="54" customHeight="1" x14ac:dyDescent="0.25">
      <c r="A34" s="14" t="s">
        <v>431</v>
      </c>
      <c r="B34" s="15" t="s">
        <v>173</v>
      </c>
      <c r="C34" s="18">
        <f>7.6+50+4704.1</f>
        <v>4761.7000000000007</v>
      </c>
      <c r="D34" s="122">
        <f>50+4170.5</f>
        <v>4220.5</v>
      </c>
    </row>
    <row r="35" spans="1:4" ht="54" hidden="1" customHeight="1" x14ac:dyDescent="0.25">
      <c r="A35" s="11" t="s">
        <v>432</v>
      </c>
      <c r="B35" s="13" t="s">
        <v>190</v>
      </c>
      <c r="C35" s="17">
        <f>C36</f>
        <v>0</v>
      </c>
      <c r="D35" s="122"/>
    </row>
    <row r="36" spans="1:4" ht="54" hidden="1" customHeight="1" x14ac:dyDescent="0.25">
      <c r="A36" s="14" t="s">
        <v>433</v>
      </c>
      <c r="B36" s="15" t="s">
        <v>190</v>
      </c>
      <c r="C36" s="18">
        <v>0</v>
      </c>
      <c r="D36" s="122"/>
    </row>
    <row r="37" spans="1:4" ht="18.75" customHeight="1" x14ac:dyDescent="0.25">
      <c r="A37" s="11"/>
      <c r="B37" s="13" t="s">
        <v>24</v>
      </c>
      <c r="C37" s="17">
        <f>C7+C27</f>
        <v>30389.42</v>
      </c>
      <c r="D37" s="17">
        <f>D7+D27</f>
        <v>30523.199999999997</v>
      </c>
    </row>
    <row r="41" spans="1:4" x14ac:dyDescent="0.25">
      <c r="B41" s="8"/>
    </row>
    <row r="44" spans="1:4" x14ac:dyDescent="0.25">
      <c r="B44" s="9"/>
    </row>
    <row r="46" spans="1:4" x14ac:dyDescent="0.25">
      <c r="B46" s="8"/>
    </row>
  </sheetData>
  <mergeCells count="5">
    <mergeCell ref="A3:C3"/>
    <mergeCell ref="A5:A6"/>
    <mergeCell ref="B5:B6"/>
    <mergeCell ref="C5:D5"/>
    <mergeCell ref="C1:D1"/>
  </mergeCells>
  <pageMargins left="0" right="0" top="0" bottom="0" header="0" footer="0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I18" sqref="I17:I18"/>
    </sheetView>
  </sheetViews>
  <sheetFormatPr defaultRowHeight="11.25" x14ac:dyDescent="0.2"/>
  <cols>
    <col min="1" max="1" width="6.140625" style="25" customWidth="1"/>
    <col min="2" max="2" width="53.42578125" style="25" customWidth="1"/>
    <col min="3" max="3" width="16.5703125" style="25" customWidth="1"/>
    <col min="4" max="4" width="6.28515625" style="25" customWidth="1"/>
    <col min="5" max="5" width="16.5703125" style="25" customWidth="1"/>
    <col min="6" max="16384" width="9.140625" style="25"/>
  </cols>
  <sheetData>
    <row r="1" spans="1:5" ht="78.75" x14ac:dyDescent="0.2">
      <c r="E1" s="125" t="s">
        <v>484</v>
      </c>
    </row>
    <row r="3" spans="1:5" ht="33.950000000000003" customHeight="1" x14ac:dyDescent="0.2">
      <c r="A3" s="250" t="s">
        <v>389</v>
      </c>
      <c r="B3" s="250"/>
      <c r="C3" s="250"/>
      <c r="D3" s="250"/>
      <c r="E3" s="250"/>
    </row>
    <row r="4" spans="1:5" ht="15.95" customHeight="1" x14ac:dyDescent="0.2">
      <c r="C4" s="130"/>
    </row>
    <row r="5" spans="1:5" x14ac:dyDescent="0.2">
      <c r="E5" s="25" t="s">
        <v>114</v>
      </c>
    </row>
    <row r="6" spans="1:5" x14ac:dyDescent="0.2">
      <c r="A6" s="165" t="s">
        <v>101</v>
      </c>
      <c r="B6" s="252" t="s">
        <v>102</v>
      </c>
      <c r="C6" s="252"/>
      <c r="D6" s="252"/>
      <c r="E6" s="147" t="s">
        <v>116</v>
      </c>
    </row>
    <row r="7" spans="1:5" ht="45" customHeight="1" x14ac:dyDescent="0.2">
      <c r="A7" s="166">
        <v>1</v>
      </c>
      <c r="B7" s="248" t="s">
        <v>117</v>
      </c>
      <c r="C7" s="248"/>
      <c r="D7" s="248"/>
      <c r="E7" s="150">
        <v>0</v>
      </c>
    </row>
    <row r="8" spans="1:5" ht="21" customHeight="1" x14ac:dyDescent="0.2">
      <c r="A8" s="166" t="s">
        <v>119</v>
      </c>
      <c r="B8" s="269" t="s">
        <v>118</v>
      </c>
      <c r="C8" s="270"/>
      <c r="D8" s="271"/>
      <c r="E8" s="150">
        <v>0</v>
      </c>
    </row>
    <row r="9" spans="1:5" ht="17.25" customHeight="1" x14ac:dyDescent="0.2">
      <c r="A9" s="166" t="s">
        <v>120</v>
      </c>
      <c r="B9" s="248" t="s">
        <v>123</v>
      </c>
      <c r="C9" s="248"/>
      <c r="D9" s="248"/>
      <c r="E9" s="150">
        <v>0</v>
      </c>
    </row>
    <row r="10" spans="1:5" ht="12.75" customHeight="1" x14ac:dyDescent="0.2">
      <c r="A10" s="166" t="s">
        <v>121</v>
      </c>
      <c r="B10" s="269" t="s">
        <v>124</v>
      </c>
      <c r="C10" s="270"/>
      <c r="D10" s="271"/>
      <c r="E10" s="150">
        <v>0</v>
      </c>
    </row>
    <row r="11" spans="1:5" ht="12.75" customHeight="1" x14ac:dyDescent="0.2">
      <c r="A11" s="166" t="s">
        <v>268</v>
      </c>
      <c r="B11" s="223" t="s">
        <v>269</v>
      </c>
      <c r="C11" s="272"/>
      <c r="D11" s="224"/>
      <c r="E11" s="150">
        <v>0</v>
      </c>
    </row>
    <row r="12" spans="1:5" x14ac:dyDescent="0.2">
      <c r="A12" s="126"/>
      <c r="B12" s="248" t="s">
        <v>122</v>
      </c>
      <c r="C12" s="248"/>
      <c r="D12" s="248"/>
      <c r="E12" s="150">
        <v>0</v>
      </c>
    </row>
  </sheetData>
  <mergeCells count="8">
    <mergeCell ref="A3:E3"/>
    <mergeCell ref="B6:D6"/>
    <mergeCell ref="B7:D7"/>
    <mergeCell ref="B9:D9"/>
    <mergeCell ref="B12:D12"/>
    <mergeCell ref="B8:D8"/>
    <mergeCell ref="B10:D10"/>
    <mergeCell ref="B11:D11"/>
  </mergeCells>
  <pageMargins left="0.7" right="0.7" top="0.75" bottom="0.75" header="0.3" footer="0.3"/>
  <pageSetup paperSize="9" scale="8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L13" sqref="L13"/>
    </sheetView>
  </sheetViews>
  <sheetFormatPr defaultRowHeight="11.25" x14ac:dyDescent="0.2"/>
  <cols>
    <col min="1" max="1" width="6.140625" style="25" customWidth="1"/>
    <col min="2" max="2" width="53.42578125" style="25" customWidth="1"/>
    <col min="3" max="3" width="16.5703125" style="25" customWidth="1"/>
    <col min="4" max="4" width="6.28515625" style="25" customWidth="1"/>
    <col min="5" max="5" width="16.5703125" style="25" customWidth="1"/>
    <col min="6" max="16384" width="9.140625" style="25"/>
  </cols>
  <sheetData>
    <row r="1" spans="1:5" ht="67.5" x14ac:dyDescent="0.2">
      <c r="E1" s="125" t="s">
        <v>483</v>
      </c>
    </row>
    <row r="3" spans="1:5" ht="33.950000000000003" customHeight="1" x14ac:dyDescent="0.2">
      <c r="A3" s="250" t="s">
        <v>396</v>
      </c>
      <c r="B3" s="250"/>
      <c r="C3" s="250"/>
      <c r="D3" s="250"/>
      <c r="E3" s="250"/>
    </row>
    <row r="4" spans="1:5" ht="15.95" customHeight="1" x14ac:dyDescent="0.2">
      <c r="C4" s="130"/>
    </row>
    <row r="5" spans="1:5" x14ac:dyDescent="0.2">
      <c r="E5" s="25" t="s">
        <v>114</v>
      </c>
    </row>
    <row r="6" spans="1:5" x14ac:dyDescent="0.2">
      <c r="A6" s="165" t="s">
        <v>101</v>
      </c>
      <c r="B6" s="252" t="s">
        <v>102</v>
      </c>
      <c r="C6" s="252"/>
      <c r="D6" s="252"/>
      <c r="E6" s="147" t="s">
        <v>116</v>
      </c>
    </row>
    <row r="7" spans="1:5" ht="45" customHeight="1" x14ac:dyDescent="0.2">
      <c r="A7" s="166">
        <v>1</v>
      </c>
      <c r="B7" s="248" t="s">
        <v>117</v>
      </c>
      <c r="C7" s="248"/>
      <c r="D7" s="248"/>
      <c r="E7" s="150">
        <v>0</v>
      </c>
    </row>
    <row r="8" spans="1:5" ht="21" customHeight="1" x14ac:dyDescent="0.2">
      <c r="A8" s="166" t="s">
        <v>119</v>
      </c>
      <c r="B8" s="269" t="s">
        <v>118</v>
      </c>
      <c r="C8" s="270"/>
      <c r="D8" s="271"/>
      <c r="E8" s="150">
        <v>0</v>
      </c>
    </row>
    <row r="9" spans="1:5" ht="17.25" customHeight="1" x14ac:dyDescent="0.2">
      <c r="A9" s="166" t="s">
        <v>120</v>
      </c>
      <c r="B9" s="248" t="s">
        <v>123</v>
      </c>
      <c r="C9" s="248"/>
      <c r="D9" s="248"/>
      <c r="E9" s="150">
        <v>0</v>
      </c>
    </row>
    <row r="10" spans="1:5" ht="12.75" customHeight="1" x14ac:dyDescent="0.2">
      <c r="A10" s="166" t="s">
        <v>121</v>
      </c>
      <c r="B10" s="269" t="s">
        <v>124</v>
      </c>
      <c r="C10" s="270"/>
      <c r="D10" s="271"/>
      <c r="E10" s="150">
        <v>0</v>
      </c>
    </row>
    <row r="11" spans="1:5" ht="12.75" customHeight="1" x14ac:dyDescent="0.2">
      <c r="A11" s="166" t="s">
        <v>268</v>
      </c>
      <c r="B11" s="223" t="s">
        <v>269</v>
      </c>
      <c r="C11" s="272"/>
      <c r="D11" s="224"/>
      <c r="E11" s="150">
        <v>0</v>
      </c>
    </row>
    <row r="12" spans="1:5" x14ac:dyDescent="0.2">
      <c r="A12" s="126"/>
      <c r="B12" s="248" t="s">
        <v>122</v>
      </c>
      <c r="C12" s="248"/>
      <c r="D12" s="248"/>
      <c r="E12" s="150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12"/>
  <sheetViews>
    <sheetView view="pageLayout" zoomScaleNormal="100" workbookViewId="0">
      <selection activeCell="K10" sqref="K10"/>
    </sheetView>
  </sheetViews>
  <sheetFormatPr defaultRowHeight="11.25" x14ac:dyDescent="0.2"/>
  <cols>
    <col min="1" max="1" width="6.140625" style="25" customWidth="1"/>
    <col min="2" max="2" width="53.42578125" style="25" customWidth="1"/>
    <col min="3" max="3" width="16.5703125" style="25" customWidth="1"/>
    <col min="4" max="4" width="6.28515625" style="25" customWidth="1"/>
    <col min="5" max="5" width="16.5703125" style="25" customWidth="1"/>
    <col min="6" max="16384" width="9.140625" style="25"/>
  </cols>
  <sheetData>
    <row r="1" spans="1:5" ht="78.75" x14ac:dyDescent="0.2">
      <c r="E1" s="125" t="s">
        <v>482</v>
      </c>
    </row>
    <row r="3" spans="1:5" ht="33.950000000000003" customHeight="1" x14ac:dyDescent="0.2">
      <c r="A3" s="250" t="s">
        <v>481</v>
      </c>
      <c r="B3" s="250"/>
      <c r="C3" s="250"/>
      <c r="D3" s="250"/>
      <c r="E3" s="250"/>
    </row>
    <row r="4" spans="1:5" ht="15.95" customHeight="1" x14ac:dyDescent="0.2">
      <c r="C4" s="130"/>
    </row>
    <row r="5" spans="1:5" x14ac:dyDescent="0.2">
      <c r="E5" s="25" t="s">
        <v>114</v>
      </c>
    </row>
    <row r="6" spans="1:5" x14ac:dyDescent="0.2">
      <c r="A6" s="165" t="s">
        <v>101</v>
      </c>
      <c r="B6" s="252" t="s">
        <v>102</v>
      </c>
      <c r="C6" s="252"/>
      <c r="D6" s="252"/>
      <c r="E6" s="147" t="s">
        <v>116</v>
      </c>
    </row>
    <row r="7" spans="1:5" ht="45" customHeight="1" x14ac:dyDescent="0.2">
      <c r="A7" s="166">
        <v>1</v>
      </c>
      <c r="B7" s="248" t="s">
        <v>117</v>
      </c>
      <c r="C7" s="248"/>
      <c r="D7" s="248"/>
      <c r="E7" s="150">
        <v>0</v>
      </c>
    </row>
    <row r="8" spans="1:5" ht="21" customHeight="1" x14ac:dyDescent="0.2">
      <c r="A8" s="166" t="s">
        <v>119</v>
      </c>
      <c r="B8" s="269" t="s">
        <v>118</v>
      </c>
      <c r="C8" s="270"/>
      <c r="D8" s="271"/>
      <c r="E8" s="150">
        <v>0</v>
      </c>
    </row>
    <row r="9" spans="1:5" ht="17.25" customHeight="1" x14ac:dyDescent="0.2">
      <c r="A9" s="166" t="s">
        <v>120</v>
      </c>
      <c r="B9" s="248" t="s">
        <v>123</v>
      </c>
      <c r="C9" s="248"/>
      <c r="D9" s="248"/>
      <c r="E9" s="150">
        <v>0</v>
      </c>
    </row>
    <row r="10" spans="1:5" ht="12.75" customHeight="1" x14ac:dyDescent="0.2">
      <c r="A10" s="166" t="s">
        <v>121</v>
      </c>
      <c r="B10" s="269" t="s">
        <v>124</v>
      </c>
      <c r="C10" s="270"/>
      <c r="D10" s="271"/>
      <c r="E10" s="150">
        <v>0</v>
      </c>
    </row>
    <row r="11" spans="1:5" ht="12.75" customHeight="1" x14ac:dyDescent="0.2">
      <c r="A11" s="166" t="s">
        <v>268</v>
      </c>
      <c r="B11" s="223" t="s">
        <v>269</v>
      </c>
      <c r="C11" s="272"/>
      <c r="D11" s="224"/>
      <c r="E11" s="150">
        <v>0</v>
      </c>
    </row>
    <row r="12" spans="1:5" x14ac:dyDescent="0.2">
      <c r="A12" s="126"/>
      <c r="B12" s="248" t="s">
        <v>122</v>
      </c>
      <c r="C12" s="248"/>
      <c r="D12" s="248"/>
      <c r="E12" s="150">
        <v>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C00000"/>
  </sheetPr>
  <dimension ref="A1:H244"/>
  <sheetViews>
    <sheetView view="pageLayout" zoomScaleNormal="100" workbookViewId="0">
      <selection activeCell="F74" sqref="F74"/>
    </sheetView>
  </sheetViews>
  <sheetFormatPr defaultRowHeight="11.25" x14ac:dyDescent="0.2"/>
  <cols>
    <col min="1" max="1" width="50.42578125" style="22" customWidth="1"/>
    <col min="2" max="2" width="5.42578125" style="23" customWidth="1"/>
    <col min="3" max="3" width="5.28515625" style="23" customWidth="1"/>
    <col min="4" max="4" width="10.5703125" style="24" customWidth="1"/>
    <col min="5" max="5" width="7.140625" style="25" customWidth="1"/>
    <col min="6" max="6" width="17.28515625" style="23" customWidth="1"/>
    <col min="7" max="16384" width="9.140625" style="25"/>
  </cols>
  <sheetData>
    <row r="1" spans="1:6" ht="44.25" customHeight="1" x14ac:dyDescent="0.2">
      <c r="E1" s="221" t="s">
        <v>441</v>
      </c>
      <c r="F1" s="221"/>
    </row>
    <row r="2" spans="1:6" ht="45" customHeight="1" x14ac:dyDescent="0.2">
      <c r="A2" s="220" t="s">
        <v>448</v>
      </c>
      <c r="B2" s="220"/>
      <c r="C2" s="220"/>
      <c r="D2" s="220"/>
      <c r="E2" s="220"/>
      <c r="F2" s="220"/>
    </row>
    <row r="3" spans="1:6" ht="21" customHeight="1" x14ac:dyDescent="0.2"/>
    <row r="4" spans="1:6" x14ac:dyDescent="0.2">
      <c r="F4" s="23" t="s">
        <v>485</v>
      </c>
    </row>
    <row r="5" spans="1:6" ht="81" customHeight="1" x14ac:dyDescent="0.2">
      <c r="A5" s="27" t="s">
        <v>25</v>
      </c>
      <c r="B5" s="27" t="s">
        <v>26</v>
      </c>
      <c r="C5" s="27" t="s">
        <v>27</v>
      </c>
      <c r="D5" s="28" t="s">
        <v>28</v>
      </c>
      <c r="E5" s="27" t="s">
        <v>29</v>
      </c>
      <c r="F5" s="29" t="s">
        <v>488</v>
      </c>
    </row>
    <row r="6" spans="1:6" ht="22.5" hidden="1" customHeight="1" x14ac:dyDescent="0.2">
      <c r="A6" s="30" t="s">
        <v>30</v>
      </c>
      <c r="B6" s="31">
        <v>1</v>
      </c>
      <c r="C6" s="31">
        <v>0</v>
      </c>
      <c r="D6" s="32" t="s">
        <v>138</v>
      </c>
      <c r="E6" s="33" t="s">
        <v>138</v>
      </c>
      <c r="F6" s="34">
        <f>F7+F14+F21+F30+F37+F26</f>
        <v>16081</v>
      </c>
    </row>
    <row r="7" spans="1:6" ht="22.5" hidden="1" customHeight="1" x14ac:dyDescent="0.2">
      <c r="A7" s="35" t="s">
        <v>31</v>
      </c>
      <c r="B7" s="36">
        <v>1</v>
      </c>
      <c r="C7" s="36">
        <v>2</v>
      </c>
      <c r="D7" s="37" t="s">
        <v>138</v>
      </c>
      <c r="E7" s="38" t="s">
        <v>138</v>
      </c>
      <c r="F7" s="39">
        <f t="shared" ref="F7:F9" si="0">F8</f>
        <v>1780</v>
      </c>
    </row>
    <row r="8" spans="1:6" ht="36.75" hidden="1" customHeight="1" x14ac:dyDescent="0.2">
      <c r="A8" s="40" t="s">
        <v>505</v>
      </c>
      <c r="B8" s="36">
        <v>1</v>
      </c>
      <c r="C8" s="36">
        <v>2</v>
      </c>
      <c r="D8" s="37">
        <v>1800000000</v>
      </c>
      <c r="E8" s="38" t="s">
        <v>138</v>
      </c>
      <c r="F8" s="39">
        <f t="shared" si="0"/>
        <v>1780</v>
      </c>
    </row>
    <row r="9" spans="1:6" ht="48" hidden="1" customHeight="1" x14ac:dyDescent="0.2">
      <c r="A9" s="40" t="s">
        <v>250</v>
      </c>
      <c r="B9" s="36">
        <v>1</v>
      </c>
      <c r="C9" s="36">
        <v>2</v>
      </c>
      <c r="D9" s="37">
        <v>1810000000</v>
      </c>
      <c r="E9" s="38" t="s">
        <v>138</v>
      </c>
      <c r="F9" s="39">
        <f t="shared" si="0"/>
        <v>1780</v>
      </c>
    </row>
    <row r="10" spans="1:6" ht="35.25" hidden="1" customHeight="1" x14ac:dyDescent="0.2">
      <c r="A10" s="40" t="s">
        <v>249</v>
      </c>
      <c r="B10" s="36">
        <v>1</v>
      </c>
      <c r="C10" s="36">
        <v>2</v>
      </c>
      <c r="D10" s="37">
        <v>1810100000</v>
      </c>
      <c r="E10" s="38"/>
      <c r="F10" s="39">
        <f>+F11</f>
        <v>1780</v>
      </c>
    </row>
    <row r="11" spans="1:6" ht="32.25" hidden="1" customHeight="1" x14ac:dyDescent="0.2">
      <c r="A11" s="40" t="s">
        <v>196</v>
      </c>
      <c r="B11" s="36">
        <v>1</v>
      </c>
      <c r="C11" s="36">
        <v>2</v>
      </c>
      <c r="D11" s="37" t="s">
        <v>408</v>
      </c>
      <c r="E11" s="38" t="s">
        <v>138</v>
      </c>
      <c r="F11" s="39">
        <f>F12</f>
        <v>1780</v>
      </c>
    </row>
    <row r="12" spans="1:6" ht="47.25" hidden="1" customHeight="1" x14ac:dyDescent="0.2">
      <c r="A12" s="41" t="s">
        <v>142</v>
      </c>
      <c r="B12" s="36">
        <v>1</v>
      </c>
      <c r="C12" s="36">
        <v>2</v>
      </c>
      <c r="D12" s="37" t="s">
        <v>408</v>
      </c>
      <c r="E12" s="38" t="s">
        <v>143</v>
      </c>
      <c r="F12" s="39">
        <f>F13</f>
        <v>1780</v>
      </c>
    </row>
    <row r="13" spans="1:6" ht="25.5" hidden="1" customHeight="1" x14ac:dyDescent="0.2">
      <c r="A13" s="41" t="s">
        <v>147</v>
      </c>
      <c r="B13" s="36">
        <v>1</v>
      </c>
      <c r="C13" s="36">
        <v>2</v>
      </c>
      <c r="D13" s="37" t="s">
        <v>408</v>
      </c>
      <c r="E13" s="38" t="s">
        <v>148</v>
      </c>
      <c r="F13" s="39">
        <v>1780</v>
      </c>
    </row>
    <row r="14" spans="1:6" ht="38.25" hidden="1" customHeight="1" x14ac:dyDescent="0.2">
      <c r="A14" s="41" t="s">
        <v>32</v>
      </c>
      <c r="B14" s="36">
        <v>1</v>
      </c>
      <c r="C14" s="36">
        <v>4</v>
      </c>
      <c r="D14" s="37"/>
      <c r="E14" s="38"/>
      <c r="F14" s="39">
        <f t="shared" ref="F14:F19" si="1">F15</f>
        <v>7933.9</v>
      </c>
    </row>
    <row r="15" spans="1:6" ht="33.75" hidden="1" customHeight="1" x14ac:dyDescent="0.2">
      <c r="A15" s="40" t="s">
        <v>505</v>
      </c>
      <c r="B15" s="36">
        <v>1</v>
      </c>
      <c r="C15" s="36">
        <v>4</v>
      </c>
      <c r="D15" s="37">
        <v>1800000000</v>
      </c>
      <c r="E15" s="38" t="s">
        <v>138</v>
      </c>
      <c r="F15" s="39">
        <f t="shared" si="1"/>
        <v>7933.9</v>
      </c>
    </row>
    <row r="16" spans="1:6" ht="22.5" hidden="1" customHeight="1" x14ac:dyDescent="0.2">
      <c r="A16" s="40" t="s">
        <v>250</v>
      </c>
      <c r="B16" s="36">
        <v>1</v>
      </c>
      <c r="C16" s="36">
        <v>4</v>
      </c>
      <c r="D16" s="37">
        <v>1810000000</v>
      </c>
      <c r="E16" s="38" t="s">
        <v>138</v>
      </c>
      <c r="F16" s="39">
        <f t="shared" si="1"/>
        <v>7933.9</v>
      </c>
    </row>
    <row r="17" spans="1:6" ht="33.75" hidden="1" customHeight="1" x14ac:dyDescent="0.2">
      <c r="A17" s="40" t="s">
        <v>251</v>
      </c>
      <c r="B17" s="36">
        <v>1</v>
      </c>
      <c r="C17" s="36">
        <v>4</v>
      </c>
      <c r="D17" s="37">
        <v>1810100000</v>
      </c>
      <c r="E17" s="38"/>
      <c r="F17" s="39">
        <f t="shared" si="1"/>
        <v>7933.9</v>
      </c>
    </row>
    <row r="18" spans="1:6" ht="11.25" hidden="1" customHeight="1" x14ac:dyDescent="0.2">
      <c r="A18" s="40" t="s">
        <v>128</v>
      </c>
      <c r="B18" s="36">
        <v>1</v>
      </c>
      <c r="C18" s="36">
        <v>4</v>
      </c>
      <c r="D18" s="37">
        <v>1810102040</v>
      </c>
      <c r="E18" s="38" t="s">
        <v>138</v>
      </c>
      <c r="F18" s="39">
        <f t="shared" si="1"/>
        <v>7933.9</v>
      </c>
    </row>
    <row r="19" spans="1:6" ht="45" hidden="1" customHeight="1" x14ac:dyDescent="0.2">
      <c r="A19" s="41" t="s">
        <v>142</v>
      </c>
      <c r="B19" s="36">
        <v>1</v>
      </c>
      <c r="C19" s="36">
        <v>4</v>
      </c>
      <c r="D19" s="37">
        <v>1810102040</v>
      </c>
      <c r="E19" s="38" t="s">
        <v>143</v>
      </c>
      <c r="F19" s="39">
        <f t="shared" si="1"/>
        <v>7933.9</v>
      </c>
    </row>
    <row r="20" spans="1:6" ht="22.5" hidden="1" x14ac:dyDescent="0.2">
      <c r="A20" s="41" t="s">
        <v>147</v>
      </c>
      <c r="B20" s="36">
        <v>1</v>
      </c>
      <c r="C20" s="36">
        <v>4</v>
      </c>
      <c r="D20" s="37">
        <v>1810102040</v>
      </c>
      <c r="E20" s="38" t="s">
        <v>148</v>
      </c>
      <c r="F20" s="39">
        <v>7933.9</v>
      </c>
    </row>
    <row r="21" spans="1:6" ht="28.5" hidden="1" customHeight="1" x14ac:dyDescent="0.2">
      <c r="A21" s="41" t="s">
        <v>228</v>
      </c>
      <c r="B21" s="36">
        <v>1</v>
      </c>
      <c r="C21" s="36">
        <v>6</v>
      </c>
      <c r="D21" s="37"/>
      <c r="E21" s="38"/>
      <c r="F21" s="39">
        <f>F22</f>
        <v>17.100000000000001</v>
      </c>
    </row>
    <row r="22" spans="1:6" ht="18" hidden="1" customHeight="1" x14ac:dyDescent="0.2">
      <c r="A22" s="40" t="s">
        <v>160</v>
      </c>
      <c r="B22" s="36">
        <v>1</v>
      </c>
      <c r="C22" s="36">
        <v>6</v>
      </c>
      <c r="D22" s="37" t="s">
        <v>388</v>
      </c>
      <c r="E22" s="38"/>
      <c r="F22" s="39">
        <f t="shared" ref="F22:F24" si="2">F23</f>
        <v>17.100000000000001</v>
      </c>
    </row>
    <row r="23" spans="1:6" ht="45" hidden="1" customHeight="1" x14ac:dyDescent="0.2">
      <c r="A23" s="41" t="s">
        <v>227</v>
      </c>
      <c r="B23" s="36">
        <v>1</v>
      </c>
      <c r="C23" s="36">
        <v>6</v>
      </c>
      <c r="D23" s="37" t="s">
        <v>387</v>
      </c>
      <c r="E23" s="38"/>
      <c r="F23" s="39">
        <f t="shared" si="2"/>
        <v>17.100000000000001</v>
      </c>
    </row>
    <row r="24" spans="1:6" ht="11.25" hidden="1" customHeight="1" x14ac:dyDescent="0.2">
      <c r="A24" s="41" t="s">
        <v>159</v>
      </c>
      <c r="B24" s="36">
        <v>1</v>
      </c>
      <c r="C24" s="36">
        <v>6</v>
      </c>
      <c r="D24" s="37" t="s">
        <v>387</v>
      </c>
      <c r="E24" s="38">
        <v>500</v>
      </c>
      <c r="F24" s="39">
        <f t="shared" si="2"/>
        <v>17.100000000000001</v>
      </c>
    </row>
    <row r="25" spans="1:6" ht="11.25" hidden="1" customHeight="1" x14ac:dyDescent="0.2">
      <c r="A25" s="41" t="s">
        <v>137</v>
      </c>
      <c r="B25" s="36">
        <v>1</v>
      </c>
      <c r="C25" s="36">
        <v>6</v>
      </c>
      <c r="D25" s="37" t="s">
        <v>387</v>
      </c>
      <c r="E25" s="38">
        <v>540</v>
      </c>
      <c r="F25" s="39">
        <v>17.100000000000001</v>
      </c>
    </row>
    <row r="26" spans="1:6" ht="11.25" hidden="1" customHeight="1" x14ac:dyDescent="0.2">
      <c r="A26" s="41" t="s">
        <v>439</v>
      </c>
      <c r="B26" s="36">
        <v>1</v>
      </c>
      <c r="C26" s="36">
        <v>7</v>
      </c>
      <c r="D26" s="37"/>
      <c r="E26" s="38"/>
      <c r="F26" s="39">
        <f>F27</f>
        <v>200</v>
      </c>
    </row>
    <row r="27" spans="1:6" ht="23.25" hidden="1" customHeight="1" x14ac:dyDescent="0.2">
      <c r="A27" s="41" t="s">
        <v>440</v>
      </c>
      <c r="B27" s="36">
        <v>1</v>
      </c>
      <c r="C27" s="36">
        <v>7</v>
      </c>
      <c r="D27" s="37" t="s">
        <v>438</v>
      </c>
      <c r="E27" s="38"/>
      <c r="F27" s="39">
        <f>F28</f>
        <v>200</v>
      </c>
    </row>
    <row r="28" spans="1:6" ht="11.25" hidden="1" customHeight="1" x14ac:dyDescent="0.2">
      <c r="A28" s="41" t="s">
        <v>271</v>
      </c>
      <c r="B28" s="36">
        <v>1</v>
      </c>
      <c r="C28" s="36">
        <v>7</v>
      </c>
      <c r="D28" s="37" t="s">
        <v>438</v>
      </c>
      <c r="E28" s="38">
        <v>200</v>
      </c>
      <c r="F28" s="39">
        <f>F29</f>
        <v>200</v>
      </c>
    </row>
    <row r="29" spans="1:6" ht="11.25" hidden="1" customHeight="1" x14ac:dyDescent="0.2">
      <c r="A29" s="41" t="s">
        <v>140</v>
      </c>
      <c r="B29" s="36">
        <v>1</v>
      </c>
      <c r="C29" s="36">
        <v>7</v>
      </c>
      <c r="D29" s="37" t="s">
        <v>438</v>
      </c>
      <c r="E29" s="38">
        <v>240</v>
      </c>
      <c r="F29" s="39">
        <v>200</v>
      </c>
    </row>
    <row r="30" spans="1:6" ht="11.25" hidden="1" customHeight="1" x14ac:dyDescent="0.2">
      <c r="A30" s="35" t="s">
        <v>33</v>
      </c>
      <c r="B30" s="36">
        <v>1</v>
      </c>
      <c r="C30" s="36">
        <v>11</v>
      </c>
      <c r="D30" s="37"/>
      <c r="E30" s="38" t="s">
        <v>138</v>
      </c>
      <c r="F30" s="39">
        <f t="shared" ref="F30:F35" si="3">F31</f>
        <v>50</v>
      </c>
    </row>
    <row r="31" spans="1:6" ht="33.75" hidden="1" customHeight="1" x14ac:dyDescent="0.2">
      <c r="A31" s="40" t="s">
        <v>313</v>
      </c>
      <c r="B31" s="36">
        <v>1</v>
      </c>
      <c r="C31" s="36">
        <v>11</v>
      </c>
      <c r="D31" s="37">
        <v>1100000000</v>
      </c>
      <c r="E31" s="38" t="s">
        <v>138</v>
      </c>
      <c r="F31" s="39">
        <f t="shared" si="3"/>
        <v>50</v>
      </c>
    </row>
    <row r="32" spans="1:6" ht="38.25" hidden="1" customHeight="1" x14ac:dyDescent="0.2">
      <c r="A32" s="40" t="s">
        <v>157</v>
      </c>
      <c r="B32" s="36">
        <v>1</v>
      </c>
      <c r="C32" s="36">
        <v>11</v>
      </c>
      <c r="D32" s="37">
        <v>1110000000</v>
      </c>
      <c r="E32" s="38" t="s">
        <v>138</v>
      </c>
      <c r="F32" s="39">
        <f t="shared" si="3"/>
        <v>50</v>
      </c>
    </row>
    <row r="33" spans="1:6" ht="33.75" hidden="1" customHeight="1" x14ac:dyDescent="0.2">
      <c r="A33" s="40" t="s">
        <v>229</v>
      </c>
      <c r="B33" s="36">
        <v>1</v>
      </c>
      <c r="C33" s="36">
        <v>11</v>
      </c>
      <c r="D33" s="37">
        <v>1110100000</v>
      </c>
      <c r="E33" s="38" t="s">
        <v>138</v>
      </c>
      <c r="F33" s="39">
        <f t="shared" si="3"/>
        <v>50</v>
      </c>
    </row>
    <row r="34" spans="1:6" ht="33.75" hidden="1" customHeight="1" x14ac:dyDescent="0.2">
      <c r="A34" s="40" t="s">
        <v>131</v>
      </c>
      <c r="B34" s="36">
        <v>1</v>
      </c>
      <c r="C34" s="36">
        <v>11</v>
      </c>
      <c r="D34" s="37">
        <v>1110122020</v>
      </c>
      <c r="E34" s="38"/>
      <c r="F34" s="39">
        <f t="shared" si="3"/>
        <v>50</v>
      </c>
    </row>
    <row r="35" spans="1:6" ht="11.25" hidden="1" customHeight="1" x14ac:dyDescent="0.2">
      <c r="A35" s="41" t="s">
        <v>149</v>
      </c>
      <c r="B35" s="36">
        <v>1</v>
      </c>
      <c r="C35" s="36">
        <v>11</v>
      </c>
      <c r="D35" s="37">
        <v>1110122020</v>
      </c>
      <c r="E35" s="38" t="s">
        <v>150</v>
      </c>
      <c r="F35" s="39">
        <f t="shared" si="3"/>
        <v>50</v>
      </c>
    </row>
    <row r="36" spans="1:6" hidden="1" x14ac:dyDescent="0.2">
      <c r="A36" s="41" t="s">
        <v>132</v>
      </c>
      <c r="B36" s="36">
        <v>1</v>
      </c>
      <c r="C36" s="36">
        <v>11</v>
      </c>
      <c r="D36" s="37">
        <v>1110122020</v>
      </c>
      <c r="E36" s="38" t="s">
        <v>125</v>
      </c>
      <c r="F36" s="39">
        <v>50</v>
      </c>
    </row>
    <row r="37" spans="1:6" ht="11.25" hidden="1" customHeight="1" x14ac:dyDescent="0.2">
      <c r="A37" s="35" t="s">
        <v>34</v>
      </c>
      <c r="B37" s="36">
        <v>1</v>
      </c>
      <c r="C37" s="36">
        <v>13</v>
      </c>
      <c r="D37" s="37" t="s">
        <v>138</v>
      </c>
      <c r="E37" s="38" t="s">
        <v>138</v>
      </c>
      <c r="F37" s="39">
        <f>F38+F43+F54+F60+F71</f>
        <v>6100</v>
      </c>
    </row>
    <row r="38" spans="1:6" ht="22.5" hidden="1" customHeight="1" x14ac:dyDescent="0.2">
      <c r="A38" s="40" t="s">
        <v>506</v>
      </c>
      <c r="B38" s="36">
        <v>1</v>
      </c>
      <c r="C38" s="36">
        <v>13</v>
      </c>
      <c r="D38" s="37">
        <v>2500000000</v>
      </c>
      <c r="E38" s="38" t="s">
        <v>138</v>
      </c>
      <c r="F38" s="39">
        <f>F39</f>
        <v>5</v>
      </c>
    </row>
    <row r="39" spans="1:6" ht="35.25" hidden="1" customHeight="1" x14ac:dyDescent="0.2">
      <c r="A39" s="40" t="s">
        <v>230</v>
      </c>
      <c r="B39" s="36">
        <v>1</v>
      </c>
      <c r="C39" s="36">
        <v>13</v>
      </c>
      <c r="D39" s="37">
        <v>2500100000</v>
      </c>
      <c r="E39" s="38" t="s">
        <v>138</v>
      </c>
      <c r="F39" s="39">
        <f>F40</f>
        <v>5</v>
      </c>
    </row>
    <row r="40" spans="1:6" ht="35.25" hidden="1" customHeight="1" x14ac:dyDescent="0.2">
      <c r="A40" s="40" t="s">
        <v>203</v>
      </c>
      <c r="B40" s="36">
        <v>1</v>
      </c>
      <c r="C40" s="36">
        <v>13</v>
      </c>
      <c r="D40" s="37">
        <v>2500199990</v>
      </c>
      <c r="E40" s="38"/>
      <c r="F40" s="39">
        <f>F41</f>
        <v>5</v>
      </c>
    </row>
    <row r="41" spans="1:6" ht="22.5" hidden="1" customHeight="1" x14ac:dyDescent="0.2">
      <c r="A41" s="41" t="s">
        <v>271</v>
      </c>
      <c r="B41" s="36">
        <v>1</v>
      </c>
      <c r="C41" s="36">
        <v>13</v>
      </c>
      <c r="D41" s="37">
        <v>2500199990</v>
      </c>
      <c r="E41" s="38" t="s">
        <v>139</v>
      </c>
      <c r="F41" s="39">
        <f>F42</f>
        <v>5</v>
      </c>
    </row>
    <row r="42" spans="1:6" ht="22.5" hidden="1" x14ac:dyDescent="0.2">
      <c r="A42" s="41" t="s">
        <v>140</v>
      </c>
      <c r="B42" s="36">
        <v>1</v>
      </c>
      <c r="C42" s="36">
        <v>13</v>
      </c>
      <c r="D42" s="37">
        <v>2500199990</v>
      </c>
      <c r="E42" s="38" t="s">
        <v>141</v>
      </c>
      <c r="F42" s="39">
        <v>5</v>
      </c>
    </row>
    <row r="43" spans="1:6" ht="78.75" hidden="1" customHeight="1" x14ac:dyDescent="0.2">
      <c r="A43" s="40" t="s">
        <v>409</v>
      </c>
      <c r="B43" s="36">
        <v>1</v>
      </c>
      <c r="C43" s="36">
        <v>13</v>
      </c>
      <c r="D43" s="37">
        <v>1000000000</v>
      </c>
      <c r="E43" s="38" t="s">
        <v>138</v>
      </c>
      <c r="F43" s="39">
        <f>F44+F49</f>
        <v>2.6</v>
      </c>
    </row>
    <row r="44" spans="1:6" ht="33" hidden="1" customHeight="1" x14ac:dyDescent="0.2">
      <c r="A44" s="40" t="s">
        <v>197</v>
      </c>
      <c r="B44" s="36">
        <v>1</v>
      </c>
      <c r="C44" s="36">
        <v>13</v>
      </c>
      <c r="D44" s="37">
        <v>1020000000</v>
      </c>
      <c r="E44" s="38" t="s">
        <v>138</v>
      </c>
      <c r="F44" s="39">
        <f>F45</f>
        <v>2</v>
      </c>
    </row>
    <row r="45" spans="1:6" ht="21.75" hidden="1" customHeight="1" x14ac:dyDescent="0.2">
      <c r="A45" s="40" t="s">
        <v>198</v>
      </c>
      <c r="B45" s="36">
        <v>1</v>
      </c>
      <c r="C45" s="36">
        <v>13</v>
      </c>
      <c r="D45" s="37">
        <v>1020100000</v>
      </c>
      <c r="E45" s="38" t="s">
        <v>138</v>
      </c>
      <c r="F45" s="39">
        <f>F46</f>
        <v>2</v>
      </c>
    </row>
    <row r="46" spans="1:6" ht="21.75" hidden="1" customHeight="1" x14ac:dyDescent="0.2">
      <c r="A46" s="40" t="s">
        <v>199</v>
      </c>
      <c r="B46" s="36">
        <v>1</v>
      </c>
      <c r="C46" s="36">
        <v>13</v>
      </c>
      <c r="D46" s="37">
        <v>1020120040</v>
      </c>
      <c r="E46" s="38"/>
      <c r="F46" s="39">
        <f>F47</f>
        <v>2</v>
      </c>
    </row>
    <row r="47" spans="1:6" ht="22.5" hidden="1" customHeight="1" x14ac:dyDescent="0.2">
      <c r="A47" s="41" t="s">
        <v>271</v>
      </c>
      <c r="B47" s="43">
        <v>1</v>
      </c>
      <c r="C47" s="43">
        <v>13</v>
      </c>
      <c r="D47" s="28">
        <v>1020120040</v>
      </c>
      <c r="E47" s="38" t="s">
        <v>139</v>
      </c>
      <c r="F47" s="39">
        <f>F48</f>
        <v>2</v>
      </c>
    </row>
    <row r="48" spans="1:6" ht="22.5" hidden="1" x14ac:dyDescent="0.2">
      <c r="A48" s="44" t="s">
        <v>140</v>
      </c>
      <c r="B48" s="43">
        <v>1</v>
      </c>
      <c r="C48" s="43">
        <v>13</v>
      </c>
      <c r="D48" s="28">
        <v>1020120040</v>
      </c>
      <c r="E48" s="38" t="s">
        <v>141</v>
      </c>
      <c r="F48" s="39">
        <v>2</v>
      </c>
    </row>
    <row r="49" spans="1:6" ht="11.25" hidden="1" customHeight="1" x14ac:dyDescent="0.2">
      <c r="A49" s="6" t="s">
        <v>211</v>
      </c>
      <c r="B49" s="43">
        <v>1</v>
      </c>
      <c r="C49" s="43">
        <v>13</v>
      </c>
      <c r="D49" s="20">
        <v>1030000000</v>
      </c>
      <c r="E49" s="45"/>
      <c r="F49" s="19">
        <f>F50</f>
        <v>0.6</v>
      </c>
    </row>
    <row r="50" spans="1:6" ht="42" hidden="1" customHeight="1" x14ac:dyDescent="0.2">
      <c r="A50" s="6" t="s">
        <v>212</v>
      </c>
      <c r="B50" s="43">
        <v>1</v>
      </c>
      <c r="C50" s="43">
        <v>13</v>
      </c>
      <c r="D50" s="20">
        <v>1030100000</v>
      </c>
      <c r="E50" s="45"/>
      <c r="F50" s="19">
        <f>F51</f>
        <v>0.6</v>
      </c>
    </row>
    <row r="51" spans="1:6" ht="25.5" hidden="1" customHeight="1" x14ac:dyDescent="0.2">
      <c r="A51" s="6" t="s">
        <v>203</v>
      </c>
      <c r="B51" s="43">
        <v>1</v>
      </c>
      <c r="C51" s="43">
        <v>13</v>
      </c>
      <c r="D51" s="20">
        <v>1030199990</v>
      </c>
      <c r="E51" s="45"/>
      <c r="F51" s="19">
        <f>F52</f>
        <v>0.6</v>
      </c>
    </row>
    <row r="52" spans="1:6" ht="26.25" hidden="1" customHeight="1" x14ac:dyDescent="0.2">
      <c r="A52" s="41" t="s">
        <v>271</v>
      </c>
      <c r="B52" s="43">
        <v>1</v>
      </c>
      <c r="C52" s="43">
        <v>13</v>
      </c>
      <c r="D52" s="20">
        <v>1030199990</v>
      </c>
      <c r="E52" s="38" t="s">
        <v>139</v>
      </c>
      <c r="F52" s="19">
        <f>F53</f>
        <v>0.6</v>
      </c>
    </row>
    <row r="53" spans="1:6" ht="22.5" hidden="1" x14ac:dyDescent="0.2">
      <c r="A53" s="41" t="s">
        <v>140</v>
      </c>
      <c r="B53" s="36">
        <v>1</v>
      </c>
      <c r="C53" s="36">
        <v>13</v>
      </c>
      <c r="D53" s="20">
        <v>1030199990</v>
      </c>
      <c r="E53" s="38" t="s">
        <v>141</v>
      </c>
      <c r="F53" s="19">
        <v>0.6</v>
      </c>
    </row>
    <row r="54" spans="1:6" ht="22.5" hidden="1" customHeight="1" x14ac:dyDescent="0.2">
      <c r="A54" s="46" t="s">
        <v>331</v>
      </c>
      <c r="B54" s="43">
        <v>1</v>
      </c>
      <c r="C54" s="43">
        <v>13</v>
      </c>
      <c r="D54" s="28">
        <v>1200000000</v>
      </c>
      <c r="E54" s="38" t="s">
        <v>138</v>
      </c>
      <c r="F54" s="39">
        <f>F55</f>
        <v>13</v>
      </c>
    </row>
    <row r="55" spans="1:6" ht="24.75" hidden="1" customHeight="1" x14ac:dyDescent="0.2">
      <c r="A55" s="41" t="s">
        <v>314</v>
      </c>
      <c r="B55" s="36">
        <v>1</v>
      </c>
      <c r="C55" s="36">
        <v>13</v>
      </c>
      <c r="D55" s="28" t="s">
        <v>315</v>
      </c>
      <c r="E55" s="38"/>
      <c r="F55" s="39">
        <f>F56</f>
        <v>13</v>
      </c>
    </row>
    <row r="56" spans="1:6" ht="22.5" hidden="1" x14ac:dyDescent="0.2">
      <c r="A56" s="40" t="s">
        <v>202</v>
      </c>
      <c r="B56" s="36">
        <v>1</v>
      </c>
      <c r="C56" s="36">
        <v>13</v>
      </c>
      <c r="D56" s="37" t="s">
        <v>316</v>
      </c>
      <c r="E56" s="38"/>
      <c r="F56" s="39">
        <f>F57</f>
        <v>13</v>
      </c>
    </row>
    <row r="57" spans="1:6" ht="22.5" hidden="1" x14ac:dyDescent="0.2">
      <c r="A57" s="40" t="s">
        <v>203</v>
      </c>
      <c r="B57" s="36">
        <v>1</v>
      </c>
      <c r="C57" s="36">
        <v>13</v>
      </c>
      <c r="D57" s="37" t="s">
        <v>317</v>
      </c>
      <c r="E57" s="38"/>
      <c r="F57" s="39">
        <f>F58</f>
        <v>13</v>
      </c>
    </row>
    <row r="58" spans="1:6" ht="22.5" hidden="1" x14ac:dyDescent="0.2">
      <c r="A58" s="41" t="s">
        <v>271</v>
      </c>
      <c r="B58" s="36">
        <v>1</v>
      </c>
      <c r="C58" s="36">
        <v>13</v>
      </c>
      <c r="D58" s="37" t="s">
        <v>317</v>
      </c>
      <c r="E58" s="38">
        <v>200</v>
      </c>
      <c r="F58" s="39">
        <f>F59</f>
        <v>13</v>
      </c>
    </row>
    <row r="59" spans="1:6" ht="22.5" hidden="1" x14ac:dyDescent="0.2">
      <c r="A59" s="41" t="s">
        <v>140</v>
      </c>
      <c r="B59" s="36">
        <v>1</v>
      </c>
      <c r="C59" s="36">
        <v>13</v>
      </c>
      <c r="D59" s="37" t="s">
        <v>317</v>
      </c>
      <c r="E59" s="38">
        <v>240</v>
      </c>
      <c r="F59" s="39">
        <v>13</v>
      </c>
    </row>
    <row r="60" spans="1:6" ht="22.5" hidden="1" customHeight="1" x14ac:dyDescent="0.2">
      <c r="A60" s="40" t="s">
        <v>410</v>
      </c>
      <c r="B60" s="36">
        <v>1</v>
      </c>
      <c r="C60" s="36">
        <v>13</v>
      </c>
      <c r="D60" s="37">
        <v>1700000000</v>
      </c>
      <c r="E60" s="38" t="s">
        <v>138</v>
      </c>
      <c r="F60" s="39">
        <f>F61+F67</f>
        <v>1137.4000000000001</v>
      </c>
    </row>
    <row r="61" spans="1:6" ht="38.25" hidden="1" customHeight="1" x14ac:dyDescent="0.2">
      <c r="A61" s="40" t="s">
        <v>252</v>
      </c>
      <c r="B61" s="36">
        <v>1</v>
      </c>
      <c r="C61" s="36">
        <v>13</v>
      </c>
      <c r="D61" s="37">
        <v>1700100000</v>
      </c>
      <c r="E61" s="38" t="s">
        <v>138</v>
      </c>
      <c r="F61" s="39">
        <f>F62</f>
        <v>1113.4000000000001</v>
      </c>
    </row>
    <row r="62" spans="1:6" ht="35.25" hidden="1" customHeight="1" x14ac:dyDescent="0.2">
      <c r="A62" s="40" t="s">
        <v>203</v>
      </c>
      <c r="B62" s="36">
        <v>1</v>
      </c>
      <c r="C62" s="36">
        <v>13</v>
      </c>
      <c r="D62" s="37">
        <v>1700199990</v>
      </c>
      <c r="E62" s="38"/>
      <c r="F62" s="39">
        <f>F63+F65</f>
        <v>1113.4000000000001</v>
      </c>
    </row>
    <row r="63" spans="1:6" ht="22.5" hidden="1" customHeight="1" x14ac:dyDescent="0.2">
      <c r="A63" s="41" t="s">
        <v>271</v>
      </c>
      <c r="B63" s="36">
        <v>1</v>
      </c>
      <c r="C63" s="36">
        <v>13</v>
      </c>
      <c r="D63" s="37">
        <v>1700199990</v>
      </c>
      <c r="E63" s="38" t="s">
        <v>139</v>
      </c>
      <c r="F63" s="39">
        <f>F64</f>
        <v>1066.4000000000001</v>
      </c>
    </row>
    <row r="64" spans="1:6" ht="22.5" hidden="1" x14ac:dyDescent="0.2">
      <c r="A64" s="41" t="s">
        <v>140</v>
      </c>
      <c r="B64" s="36">
        <v>1</v>
      </c>
      <c r="C64" s="36">
        <v>13</v>
      </c>
      <c r="D64" s="37">
        <v>1700199990</v>
      </c>
      <c r="E64" s="38" t="s">
        <v>141</v>
      </c>
      <c r="F64" s="39">
        <v>1066.4000000000001</v>
      </c>
    </row>
    <row r="65" spans="1:6" ht="11.25" hidden="1" customHeight="1" x14ac:dyDescent="0.2">
      <c r="A65" s="41" t="s">
        <v>149</v>
      </c>
      <c r="B65" s="36">
        <v>1</v>
      </c>
      <c r="C65" s="36">
        <v>13</v>
      </c>
      <c r="D65" s="37">
        <v>1700199990</v>
      </c>
      <c r="E65" s="38" t="s">
        <v>150</v>
      </c>
      <c r="F65" s="39">
        <f>F66</f>
        <v>47</v>
      </c>
    </row>
    <row r="66" spans="1:6" hidden="1" x14ac:dyDescent="0.2">
      <c r="A66" s="41" t="s">
        <v>151</v>
      </c>
      <c r="B66" s="36">
        <v>1</v>
      </c>
      <c r="C66" s="36">
        <v>13</v>
      </c>
      <c r="D66" s="37">
        <v>1700199990</v>
      </c>
      <c r="E66" s="38" t="s">
        <v>152</v>
      </c>
      <c r="F66" s="39">
        <v>47</v>
      </c>
    </row>
    <row r="67" spans="1:6" ht="27.75" hidden="1" customHeight="1" x14ac:dyDescent="0.2">
      <c r="A67" s="41" t="s">
        <v>237</v>
      </c>
      <c r="B67" s="36">
        <v>1</v>
      </c>
      <c r="C67" s="36">
        <v>13</v>
      </c>
      <c r="D67" s="37">
        <v>1700400000</v>
      </c>
      <c r="E67" s="38"/>
      <c r="F67" s="39">
        <f>F68</f>
        <v>24</v>
      </c>
    </row>
    <row r="68" spans="1:6" ht="26.25" hidden="1" customHeight="1" x14ac:dyDescent="0.2">
      <c r="A68" s="41" t="s">
        <v>203</v>
      </c>
      <c r="B68" s="36">
        <v>1</v>
      </c>
      <c r="C68" s="36">
        <v>13</v>
      </c>
      <c r="D68" s="37">
        <v>1700499990</v>
      </c>
      <c r="E68" s="38"/>
      <c r="F68" s="39">
        <f>F69</f>
        <v>24</v>
      </c>
    </row>
    <row r="69" spans="1:6" ht="22.5" hidden="1" customHeight="1" x14ac:dyDescent="0.2">
      <c r="A69" s="41" t="s">
        <v>271</v>
      </c>
      <c r="B69" s="36">
        <v>1</v>
      </c>
      <c r="C69" s="36">
        <v>13</v>
      </c>
      <c r="D69" s="37">
        <v>1700499990</v>
      </c>
      <c r="E69" s="38">
        <v>200</v>
      </c>
      <c r="F69" s="39">
        <f>F70</f>
        <v>24</v>
      </c>
    </row>
    <row r="70" spans="1:6" ht="22.5" hidden="1" x14ac:dyDescent="0.2">
      <c r="A70" s="41" t="s">
        <v>140</v>
      </c>
      <c r="B70" s="36">
        <v>1</v>
      </c>
      <c r="C70" s="36">
        <v>13</v>
      </c>
      <c r="D70" s="37">
        <v>1700499990</v>
      </c>
      <c r="E70" s="38">
        <v>240</v>
      </c>
      <c r="F70" s="39">
        <v>24</v>
      </c>
    </row>
    <row r="71" spans="1:6" ht="33.75" hidden="1" customHeight="1" x14ac:dyDescent="0.2">
      <c r="A71" s="40" t="s">
        <v>505</v>
      </c>
      <c r="B71" s="36">
        <v>1</v>
      </c>
      <c r="C71" s="36">
        <v>13</v>
      </c>
      <c r="D71" s="37">
        <v>1800000000</v>
      </c>
      <c r="E71" s="38" t="s">
        <v>138</v>
      </c>
      <c r="F71" s="39">
        <f>F72+F86</f>
        <v>4942</v>
      </c>
    </row>
    <row r="72" spans="1:6" ht="22.5" hidden="1" customHeight="1" x14ac:dyDescent="0.2">
      <c r="A72" s="40" t="s">
        <v>248</v>
      </c>
      <c r="B72" s="36">
        <v>1</v>
      </c>
      <c r="C72" s="36">
        <v>13</v>
      </c>
      <c r="D72" s="37">
        <v>1810000000</v>
      </c>
      <c r="E72" s="38" t="s">
        <v>138</v>
      </c>
      <c r="F72" s="39">
        <f>F73</f>
        <v>4917</v>
      </c>
    </row>
    <row r="73" spans="1:6" ht="33.75" hidden="1" customHeight="1" x14ac:dyDescent="0.2">
      <c r="A73" s="40" t="s">
        <v>249</v>
      </c>
      <c r="B73" s="36">
        <v>1</v>
      </c>
      <c r="C73" s="36">
        <v>13</v>
      </c>
      <c r="D73" s="37">
        <v>1810100000</v>
      </c>
      <c r="E73" s="38"/>
      <c r="F73" s="39">
        <f>F74+F81</f>
        <v>4917</v>
      </c>
    </row>
    <row r="74" spans="1:6" ht="27.75" customHeight="1" x14ac:dyDescent="0.2">
      <c r="A74" s="40" t="s">
        <v>200</v>
      </c>
      <c r="B74" s="36">
        <v>1</v>
      </c>
      <c r="C74" s="36">
        <v>13</v>
      </c>
      <c r="D74" s="37">
        <v>1810100590</v>
      </c>
      <c r="E74" s="38" t="s">
        <v>138</v>
      </c>
      <c r="F74" s="39">
        <f>F75+F77+F79</f>
        <v>4818</v>
      </c>
    </row>
    <row r="75" spans="1:6" ht="45" customHeight="1" x14ac:dyDescent="0.2">
      <c r="A75" s="41" t="s">
        <v>142</v>
      </c>
      <c r="B75" s="36">
        <v>1</v>
      </c>
      <c r="C75" s="36">
        <v>13</v>
      </c>
      <c r="D75" s="37">
        <v>1810100590</v>
      </c>
      <c r="E75" s="38" t="s">
        <v>143</v>
      </c>
      <c r="F75" s="39">
        <f>F76</f>
        <v>4546</v>
      </c>
    </row>
    <row r="76" spans="1:6" x14ac:dyDescent="0.2">
      <c r="A76" s="41" t="s">
        <v>144</v>
      </c>
      <c r="B76" s="36">
        <v>1</v>
      </c>
      <c r="C76" s="36">
        <v>13</v>
      </c>
      <c r="D76" s="37">
        <v>1810100590</v>
      </c>
      <c r="E76" s="38" t="s">
        <v>145</v>
      </c>
      <c r="F76" s="39">
        <v>4546</v>
      </c>
    </row>
    <row r="77" spans="1:6" ht="22.5" customHeight="1" x14ac:dyDescent="0.2">
      <c r="A77" s="41" t="s">
        <v>271</v>
      </c>
      <c r="B77" s="36">
        <v>1</v>
      </c>
      <c r="C77" s="36">
        <v>13</v>
      </c>
      <c r="D77" s="37">
        <v>1810100590</v>
      </c>
      <c r="E77" s="38" t="s">
        <v>139</v>
      </c>
      <c r="F77" s="39">
        <f>F78</f>
        <v>246</v>
      </c>
    </row>
    <row r="78" spans="1:6" ht="22.5" x14ac:dyDescent="0.2">
      <c r="A78" s="41" t="s">
        <v>140</v>
      </c>
      <c r="B78" s="36">
        <v>1</v>
      </c>
      <c r="C78" s="36">
        <v>13</v>
      </c>
      <c r="D78" s="37">
        <v>1810100590</v>
      </c>
      <c r="E78" s="38" t="s">
        <v>141</v>
      </c>
      <c r="F78" s="39">
        <v>246</v>
      </c>
    </row>
    <row r="79" spans="1:6" ht="11.25" customHeight="1" x14ac:dyDescent="0.2">
      <c r="A79" s="41" t="s">
        <v>149</v>
      </c>
      <c r="B79" s="36">
        <v>1</v>
      </c>
      <c r="C79" s="36">
        <v>13</v>
      </c>
      <c r="D79" s="37">
        <v>1810100590</v>
      </c>
      <c r="E79" s="38" t="s">
        <v>150</v>
      </c>
      <c r="F79" s="39">
        <f>F80</f>
        <v>26</v>
      </c>
    </row>
    <row r="80" spans="1:6" x14ac:dyDescent="0.2">
      <c r="A80" s="41" t="s">
        <v>151</v>
      </c>
      <c r="B80" s="36">
        <v>1</v>
      </c>
      <c r="C80" s="36">
        <v>13</v>
      </c>
      <c r="D80" s="37">
        <v>1810100590</v>
      </c>
      <c r="E80" s="38" t="s">
        <v>152</v>
      </c>
      <c r="F80" s="39">
        <v>26</v>
      </c>
    </row>
    <row r="81" spans="1:6" ht="11.25" hidden="1" customHeight="1" x14ac:dyDescent="0.2">
      <c r="A81" s="5" t="s">
        <v>201</v>
      </c>
      <c r="B81" s="36">
        <v>1</v>
      </c>
      <c r="C81" s="36">
        <v>13</v>
      </c>
      <c r="D81" s="37">
        <v>1810102400</v>
      </c>
      <c r="E81" s="38"/>
      <c r="F81" s="39">
        <f>F82+F84</f>
        <v>99</v>
      </c>
    </row>
    <row r="82" spans="1:6" ht="22.5" hidden="1" customHeight="1" x14ac:dyDescent="0.2">
      <c r="A82" s="41" t="s">
        <v>271</v>
      </c>
      <c r="B82" s="36">
        <v>1</v>
      </c>
      <c r="C82" s="36">
        <v>13</v>
      </c>
      <c r="D82" s="37">
        <v>1810102400</v>
      </c>
      <c r="E82" s="38">
        <v>200</v>
      </c>
      <c r="F82" s="39">
        <f>F83</f>
        <v>70</v>
      </c>
    </row>
    <row r="83" spans="1:6" ht="22.5" hidden="1" x14ac:dyDescent="0.2">
      <c r="A83" s="41" t="s">
        <v>140</v>
      </c>
      <c r="B83" s="36">
        <v>1</v>
      </c>
      <c r="C83" s="36">
        <v>13</v>
      </c>
      <c r="D83" s="37">
        <v>1810102400</v>
      </c>
      <c r="E83" s="38">
        <v>240</v>
      </c>
      <c r="F83" s="39">
        <v>70</v>
      </c>
    </row>
    <row r="84" spans="1:6" hidden="1" x14ac:dyDescent="0.2">
      <c r="A84" s="41" t="s">
        <v>149</v>
      </c>
      <c r="B84" s="36">
        <v>1</v>
      </c>
      <c r="C84" s="36">
        <v>13</v>
      </c>
      <c r="D84" s="37">
        <v>1810102400</v>
      </c>
      <c r="E84" s="37" t="s">
        <v>150</v>
      </c>
      <c r="F84" s="39">
        <f>F85</f>
        <v>29</v>
      </c>
    </row>
    <row r="85" spans="1:6" hidden="1" x14ac:dyDescent="0.2">
      <c r="A85" s="41" t="s">
        <v>151</v>
      </c>
      <c r="B85" s="36">
        <v>1</v>
      </c>
      <c r="C85" s="36">
        <v>13</v>
      </c>
      <c r="D85" s="37">
        <v>1810102400</v>
      </c>
      <c r="E85" s="37" t="s">
        <v>152</v>
      </c>
      <c r="F85" s="39">
        <v>29</v>
      </c>
    </row>
    <row r="86" spans="1:6" ht="22.5" hidden="1" x14ac:dyDescent="0.2">
      <c r="A86" s="41" t="s">
        <v>235</v>
      </c>
      <c r="B86" s="36">
        <v>1</v>
      </c>
      <c r="C86" s="36">
        <v>13</v>
      </c>
      <c r="D86" s="37">
        <v>1810300000</v>
      </c>
      <c r="E86" s="38"/>
      <c r="F86" s="39">
        <f>F87</f>
        <v>25</v>
      </c>
    </row>
    <row r="87" spans="1:6" hidden="1" x14ac:dyDescent="0.2">
      <c r="A87" s="5" t="s">
        <v>201</v>
      </c>
      <c r="B87" s="36">
        <v>1</v>
      </c>
      <c r="C87" s="36">
        <v>13</v>
      </c>
      <c r="D87" s="37" t="s">
        <v>341</v>
      </c>
      <c r="E87" s="38"/>
      <c r="F87" s="39">
        <f>F88</f>
        <v>25</v>
      </c>
    </row>
    <row r="88" spans="1:6" ht="22.5" hidden="1" x14ac:dyDescent="0.2">
      <c r="A88" s="41" t="s">
        <v>271</v>
      </c>
      <c r="B88" s="36">
        <v>1</v>
      </c>
      <c r="C88" s="36">
        <v>13</v>
      </c>
      <c r="D88" s="37" t="s">
        <v>341</v>
      </c>
      <c r="E88" s="38" t="s">
        <v>139</v>
      </c>
      <c r="F88" s="39">
        <f>F89</f>
        <v>25</v>
      </c>
    </row>
    <row r="89" spans="1:6" ht="22.5" hidden="1" x14ac:dyDescent="0.2">
      <c r="A89" s="41" t="s">
        <v>140</v>
      </c>
      <c r="B89" s="36">
        <v>1</v>
      </c>
      <c r="C89" s="36">
        <v>13</v>
      </c>
      <c r="D89" s="37" t="s">
        <v>341</v>
      </c>
      <c r="E89" s="38" t="s">
        <v>141</v>
      </c>
      <c r="F89" s="39">
        <v>25</v>
      </c>
    </row>
    <row r="90" spans="1:6" ht="11.25" hidden="1" customHeight="1" x14ac:dyDescent="0.2">
      <c r="A90" s="35" t="s">
        <v>35</v>
      </c>
      <c r="B90" s="36">
        <v>2</v>
      </c>
      <c r="C90" s="36">
        <v>0</v>
      </c>
      <c r="D90" s="37" t="s">
        <v>138</v>
      </c>
      <c r="E90" s="38" t="s">
        <v>138</v>
      </c>
      <c r="F90" s="39">
        <f t="shared" ref="F90:F95" si="4">F91</f>
        <v>394</v>
      </c>
    </row>
    <row r="91" spans="1:6" ht="11.25" hidden="1" customHeight="1" x14ac:dyDescent="0.2">
      <c r="A91" s="35" t="s">
        <v>36</v>
      </c>
      <c r="B91" s="36">
        <v>2</v>
      </c>
      <c r="C91" s="36">
        <v>3</v>
      </c>
      <c r="D91" s="37" t="s">
        <v>138</v>
      </c>
      <c r="E91" s="38" t="s">
        <v>138</v>
      </c>
      <c r="F91" s="39">
        <f t="shared" si="4"/>
        <v>394</v>
      </c>
    </row>
    <row r="92" spans="1:6" ht="11.25" hidden="1" customHeight="1" x14ac:dyDescent="0.2">
      <c r="A92" s="40" t="s">
        <v>160</v>
      </c>
      <c r="B92" s="36">
        <v>2</v>
      </c>
      <c r="C92" s="36">
        <v>3</v>
      </c>
      <c r="D92" s="37">
        <v>5000000000</v>
      </c>
      <c r="E92" s="38" t="s">
        <v>138</v>
      </c>
      <c r="F92" s="39">
        <f t="shared" si="4"/>
        <v>394</v>
      </c>
    </row>
    <row r="93" spans="1:6" ht="31.5" hidden="1" customHeight="1" x14ac:dyDescent="0.2">
      <c r="A93" s="40" t="s">
        <v>253</v>
      </c>
      <c r="B93" s="36">
        <v>2</v>
      </c>
      <c r="C93" s="36">
        <v>3</v>
      </c>
      <c r="D93" s="37">
        <v>5000100000</v>
      </c>
      <c r="E93" s="38"/>
      <c r="F93" s="39">
        <f t="shared" si="4"/>
        <v>394</v>
      </c>
    </row>
    <row r="94" spans="1:6" ht="30.75" hidden="1" customHeight="1" x14ac:dyDescent="0.2">
      <c r="A94" s="40" t="s">
        <v>205</v>
      </c>
      <c r="B94" s="36">
        <v>2</v>
      </c>
      <c r="C94" s="36">
        <v>3</v>
      </c>
      <c r="D94" s="37">
        <v>5000151180</v>
      </c>
      <c r="E94" s="38" t="s">
        <v>138</v>
      </c>
      <c r="F94" s="39">
        <f>F95+F97</f>
        <v>394</v>
      </c>
    </row>
    <row r="95" spans="1:6" ht="50.25" hidden="1" customHeight="1" x14ac:dyDescent="0.2">
      <c r="A95" s="41" t="s">
        <v>142</v>
      </c>
      <c r="B95" s="36">
        <v>2</v>
      </c>
      <c r="C95" s="36">
        <v>3</v>
      </c>
      <c r="D95" s="37">
        <v>5000151180</v>
      </c>
      <c r="E95" s="38" t="s">
        <v>143</v>
      </c>
      <c r="F95" s="39">
        <f t="shared" si="4"/>
        <v>213</v>
      </c>
    </row>
    <row r="96" spans="1:6" ht="22.5" hidden="1" customHeight="1" x14ac:dyDescent="0.2">
      <c r="A96" s="41" t="s">
        <v>147</v>
      </c>
      <c r="B96" s="36">
        <v>2</v>
      </c>
      <c r="C96" s="36">
        <v>3</v>
      </c>
      <c r="D96" s="37">
        <v>5000151180</v>
      </c>
      <c r="E96" s="38" t="s">
        <v>148</v>
      </c>
      <c r="F96" s="39">
        <v>213</v>
      </c>
    </row>
    <row r="97" spans="1:6" ht="22.5" hidden="1" customHeight="1" x14ac:dyDescent="0.2">
      <c r="A97" s="41" t="s">
        <v>271</v>
      </c>
      <c r="B97" s="36">
        <v>2</v>
      </c>
      <c r="C97" s="36">
        <v>3</v>
      </c>
      <c r="D97" s="37">
        <v>5000151180</v>
      </c>
      <c r="E97" s="38">
        <v>200</v>
      </c>
      <c r="F97" s="39">
        <f>F98</f>
        <v>181</v>
      </c>
    </row>
    <row r="98" spans="1:6" ht="22.5" hidden="1" customHeight="1" x14ac:dyDescent="0.2">
      <c r="A98" s="41" t="s">
        <v>140</v>
      </c>
      <c r="B98" s="36">
        <v>2</v>
      </c>
      <c r="C98" s="36">
        <v>3</v>
      </c>
      <c r="D98" s="37">
        <v>5000151180</v>
      </c>
      <c r="E98" s="38">
        <v>240</v>
      </c>
      <c r="F98" s="39">
        <v>181</v>
      </c>
    </row>
    <row r="99" spans="1:6" ht="11.25" hidden="1" customHeight="1" x14ac:dyDescent="0.2">
      <c r="A99" s="35" t="s">
        <v>37</v>
      </c>
      <c r="B99" s="36">
        <v>3</v>
      </c>
      <c r="C99" s="36">
        <v>0</v>
      </c>
      <c r="D99" s="37" t="s">
        <v>138</v>
      </c>
      <c r="E99" s="38" t="s">
        <v>138</v>
      </c>
      <c r="F99" s="39">
        <f>F100+F107+F119</f>
        <v>61</v>
      </c>
    </row>
    <row r="100" spans="1:6" ht="11.25" hidden="1" customHeight="1" x14ac:dyDescent="0.2">
      <c r="A100" s="35" t="s">
        <v>38</v>
      </c>
      <c r="B100" s="36">
        <v>3</v>
      </c>
      <c r="C100" s="36">
        <v>4</v>
      </c>
      <c r="D100" s="37" t="s">
        <v>138</v>
      </c>
      <c r="E100" s="38" t="s">
        <v>138</v>
      </c>
      <c r="F100" s="39">
        <f t="shared" ref="F100:F105" si="5">F101</f>
        <v>40</v>
      </c>
    </row>
    <row r="101" spans="1:6" ht="33.75" hidden="1" customHeight="1" x14ac:dyDescent="0.2">
      <c r="A101" s="40" t="s">
        <v>409</v>
      </c>
      <c r="B101" s="36">
        <v>3</v>
      </c>
      <c r="C101" s="36">
        <v>4</v>
      </c>
      <c r="D101" s="37">
        <v>1000000000</v>
      </c>
      <c r="E101" s="38"/>
      <c r="F101" s="39">
        <f t="shared" si="5"/>
        <v>40</v>
      </c>
    </row>
    <row r="102" spans="1:6" ht="21" hidden="1" customHeight="1" x14ac:dyDescent="0.2">
      <c r="A102" s="35" t="s">
        <v>156</v>
      </c>
      <c r="B102" s="36">
        <v>3</v>
      </c>
      <c r="C102" s="36">
        <v>4</v>
      </c>
      <c r="D102" s="37">
        <v>1010000000</v>
      </c>
      <c r="E102" s="38"/>
      <c r="F102" s="39">
        <f t="shared" si="5"/>
        <v>40</v>
      </c>
    </row>
    <row r="103" spans="1:6" ht="34.5" hidden="1" customHeight="1" x14ac:dyDescent="0.2">
      <c r="A103" s="41" t="s">
        <v>206</v>
      </c>
      <c r="B103" s="36">
        <v>3</v>
      </c>
      <c r="C103" s="36">
        <v>4</v>
      </c>
      <c r="D103" s="37">
        <v>1010800000</v>
      </c>
      <c r="E103" s="38"/>
      <c r="F103" s="39">
        <f t="shared" si="5"/>
        <v>40</v>
      </c>
    </row>
    <row r="104" spans="1:6" ht="47.25" hidden="1" customHeight="1" x14ac:dyDescent="0.2">
      <c r="A104" s="41" t="s">
        <v>272</v>
      </c>
      <c r="B104" s="36">
        <v>3</v>
      </c>
      <c r="C104" s="36">
        <v>4</v>
      </c>
      <c r="D104" s="37" t="s">
        <v>270</v>
      </c>
      <c r="E104" s="38"/>
      <c r="F104" s="39">
        <f t="shared" si="5"/>
        <v>40</v>
      </c>
    </row>
    <row r="105" spans="1:6" ht="24" hidden="1" customHeight="1" x14ac:dyDescent="0.2">
      <c r="A105" s="41" t="s">
        <v>271</v>
      </c>
      <c r="B105" s="36">
        <v>3</v>
      </c>
      <c r="C105" s="36">
        <v>4</v>
      </c>
      <c r="D105" s="37" t="s">
        <v>270</v>
      </c>
      <c r="E105" s="38">
        <v>200</v>
      </c>
      <c r="F105" s="39">
        <f t="shared" si="5"/>
        <v>40</v>
      </c>
    </row>
    <row r="106" spans="1:6" ht="22.5" hidden="1" x14ac:dyDescent="0.2">
      <c r="A106" s="41" t="s">
        <v>140</v>
      </c>
      <c r="B106" s="36">
        <v>3</v>
      </c>
      <c r="C106" s="36">
        <v>4</v>
      </c>
      <c r="D106" s="37" t="s">
        <v>270</v>
      </c>
      <c r="E106" s="38">
        <v>240</v>
      </c>
      <c r="F106" s="39">
        <v>40</v>
      </c>
    </row>
    <row r="107" spans="1:6" ht="22.5" hidden="1" customHeight="1" x14ac:dyDescent="0.2">
      <c r="A107" s="35" t="s">
        <v>112</v>
      </c>
      <c r="B107" s="36">
        <v>3</v>
      </c>
      <c r="C107" s="36">
        <v>9</v>
      </c>
      <c r="D107" s="37" t="s">
        <v>138</v>
      </c>
      <c r="E107" s="38" t="s">
        <v>138</v>
      </c>
      <c r="F107" s="39">
        <f>F108</f>
        <v>10</v>
      </c>
    </row>
    <row r="108" spans="1:6" ht="37.5" hidden="1" customHeight="1" x14ac:dyDescent="0.2">
      <c r="A108" s="40" t="s">
        <v>313</v>
      </c>
      <c r="B108" s="36">
        <v>3</v>
      </c>
      <c r="C108" s="36">
        <v>9</v>
      </c>
      <c r="D108" s="37">
        <v>1100000000</v>
      </c>
      <c r="E108" s="38" t="s">
        <v>138</v>
      </c>
      <c r="F108" s="39">
        <f>F109+F114</f>
        <v>10</v>
      </c>
    </row>
    <row r="109" spans="1:6" ht="33.75" hidden="1" customHeight="1" x14ac:dyDescent="0.2">
      <c r="A109" s="40" t="s">
        <v>157</v>
      </c>
      <c r="B109" s="36">
        <v>3</v>
      </c>
      <c r="C109" s="36">
        <v>9</v>
      </c>
      <c r="D109" s="37">
        <v>1110000000</v>
      </c>
      <c r="E109" s="38" t="s">
        <v>138</v>
      </c>
      <c r="F109" s="39">
        <f>F110</f>
        <v>5</v>
      </c>
    </row>
    <row r="110" spans="1:6" ht="39" hidden="1" customHeight="1" x14ac:dyDescent="0.2">
      <c r="A110" s="40" t="s">
        <v>208</v>
      </c>
      <c r="B110" s="36">
        <v>3</v>
      </c>
      <c r="C110" s="36">
        <v>9</v>
      </c>
      <c r="D110" s="37">
        <v>1110100000</v>
      </c>
      <c r="E110" s="38" t="s">
        <v>138</v>
      </c>
      <c r="F110" s="39">
        <f>F111</f>
        <v>5</v>
      </c>
    </row>
    <row r="111" spans="1:6" ht="39" hidden="1" customHeight="1" x14ac:dyDescent="0.2">
      <c r="A111" s="40" t="s">
        <v>203</v>
      </c>
      <c r="B111" s="36">
        <v>3</v>
      </c>
      <c r="C111" s="36">
        <v>9</v>
      </c>
      <c r="D111" s="37">
        <v>1110199990</v>
      </c>
      <c r="E111" s="38"/>
      <c r="F111" s="39">
        <f>F112</f>
        <v>5</v>
      </c>
    </row>
    <row r="112" spans="1:6" ht="22.5" hidden="1" customHeight="1" x14ac:dyDescent="0.2">
      <c r="A112" s="41" t="s">
        <v>271</v>
      </c>
      <c r="B112" s="36">
        <v>3</v>
      </c>
      <c r="C112" s="36">
        <v>9</v>
      </c>
      <c r="D112" s="37">
        <v>1110199990</v>
      </c>
      <c r="E112" s="38" t="s">
        <v>139</v>
      </c>
      <c r="F112" s="39">
        <f>F113</f>
        <v>5</v>
      </c>
    </row>
    <row r="113" spans="1:6" ht="22.5" hidden="1" x14ac:dyDescent="0.2">
      <c r="A113" s="41" t="s">
        <v>140</v>
      </c>
      <c r="B113" s="36">
        <v>3</v>
      </c>
      <c r="C113" s="36">
        <v>9</v>
      </c>
      <c r="D113" s="37">
        <v>1110199990</v>
      </c>
      <c r="E113" s="38" t="s">
        <v>141</v>
      </c>
      <c r="F113" s="39">
        <v>5</v>
      </c>
    </row>
    <row r="114" spans="1:6" ht="11.25" hidden="1" customHeight="1" x14ac:dyDescent="0.2">
      <c r="A114" s="40" t="s">
        <v>158</v>
      </c>
      <c r="B114" s="36">
        <v>3</v>
      </c>
      <c r="C114" s="36">
        <v>9</v>
      </c>
      <c r="D114" s="37">
        <v>1120000000</v>
      </c>
      <c r="E114" s="38" t="s">
        <v>138</v>
      </c>
      <c r="F114" s="39">
        <f>F115</f>
        <v>5</v>
      </c>
    </row>
    <row r="115" spans="1:6" ht="24" hidden="1" customHeight="1" x14ac:dyDescent="0.2">
      <c r="A115" s="40" t="s">
        <v>231</v>
      </c>
      <c r="B115" s="36">
        <v>3</v>
      </c>
      <c r="C115" s="36">
        <v>9</v>
      </c>
      <c r="D115" s="37">
        <v>1120200000</v>
      </c>
      <c r="E115" s="38" t="s">
        <v>138</v>
      </c>
      <c r="F115" s="39">
        <f>F116</f>
        <v>5</v>
      </c>
    </row>
    <row r="116" spans="1:6" ht="24" hidden="1" customHeight="1" x14ac:dyDescent="0.2">
      <c r="A116" s="40" t="s">
        <v>203</v>
      </c>
      <c r="B116" s="36">
        <v>3</v>
      </c>
      <c r="C116" s="36">
        <v>9</v>
      </c>
      <c r="D116" s="37">
        <v>1120299990</v>
      </c>
      <c r="E116" s="38"/>
      <c r="F116" s="39">
        <f>F117</f>
        <v>5</v>
      </c>
    </row>
    <row r="117" spans="1:6" ht="22.5" hidden="1" customHeight="1" x14ac:dyDescent="0.2">
      <c r="A117" s="41" t="s">
        <v>271</v>
      </c>
      <c r="B117" s="36">
        <v>3</v>
      </c>
      <c r="C117" s="36">
        <v>9</v>
      </c>
      <c r="D117" s="37">
        <v>1120299990</v>
      </c>
      <c r="E117" s="38" t="s">
        <v>139</v>
      </c>
      <c r="F117" s="39">
        <f>F118</f>
        <v>5</v>
      </c>
    </row>
    <row r="118" spans="1:6" ht="22.5" hidden="1" x14ac:dyDescent="0.2">
      <c r="A118" s="41" t="s">
        <v>140</v>
      </c>
      <c r="B118" s="36">
        <v>3</v>
      </c>
      <c r="C118" s="36">
        <v>9</v>
      </c>
      <c r="D118" s="37">
        <v>1120299990</v>
      </c>
      <c r="E118" s="38" t="s">
        <v>141</v>
      </c>
      <c r="F118" s="39">
        <v>5</v>
      </c>
    </row>
    <row r="119" spans="1:6" ht="24" hidden="1" customHeight="1" x14ac:dyDescent="0.2">
      <c r="A119" s="41" t="s">
        <v>209</v>
      </c>
      <c r="B119" s="36">
        <v>3</v>
      </c>
      <c r="C119" s="36">
        <v>14</v>
      </c>
      <c r="D119" s="37"/>
      <c r="E119" s="38"/>
      <c r="F119" s="39">
        <f>F120</f>
        <v>11</v>
      </c>
    </row>
    <row r="120" spans="1:6" ht="84" hidden="1" customHeight="1" x14ac:dyDescent="0.2">
      <c r="A120" s="40" t="s">
        <v>409</v>
      </c>
      <c r="B120" s="36">
        <v>3</v>
      </c>
      <c r="C120" s="36">
        <v>14</v>
      </c>
      <c r="D120" s="37">
        <v>1000000000</v>
      </c>
      <c r="E120" s="38"/>
      <c r="F120" s="39">
        <f>F121</f>
        <v>11</v>
      </c>
    </row>
    <row r="121" spans="1:6" ht="11.25" hidden="1" customHeight="1" x14ac:dyDescent="0.2">
      <c r="A121" s="41" t="s">
        <v>156</v>
      </c>
      <c r="B121" s="36">
        <v>3</v>
      </c>
      <c r="C121" s="36">
        <v>14</v>
      </c>
      <c r="D121" s="37">
        <v>1010000000</v>
      </c>
      <c r="E121" s="38"/>
      <c r="F121" s="39">
        <f>F122</f>
        <v>11</v>
      </c>
    </row>
    <row r="122" spans="1:6" ht="24.75" hidden="1" customHeight="1" x14ac:dyDescent="0.2">
      <c r="A122" s="41" t="s">
        <v>210</v>
      </c>
      <c r="B122" s="36">
        <v>3</v>
      </c>
      <c r="C122" s="36">
        <v>14</v>
      </c>
      <c r="D122" s="37">
        <v>1010300000</v>
      </c>
      <c r="E122" s="38"/>
      <c r="F122" s="39">
        <f>F123+F126</f>
        <v>11</v>
      </c>
    </row>
    <row r="123" spans="1:6" ht="18.75" hidden="1" customHeight="1" x14ac:dyDescent="0.2">
      <c r="A123" s="41" t="s">
        <v>411</v>
      </c>
      <c r="B123" s="36">
        <v>3</v>
      </c>
      <c r="C123" s="36">
        <v>14</v>
      </c>
      <c r="D123" s="37">
        <v>1010382300</v>
      </c>
      <c r="E123" s="38"/>
      <c r="F123" s="39">
        <f>F124</f>
        <v>7.6</v>
      </c>
    </row>
    <row r="124" spans="1:6" ht="34.5" hidden="1" customHeight="1" x14ac:dyDescent="0.2">
      <c r="A124" s="41" t="s">
        <v>271</v>
      </c>
      <c r="B124" s="36">
        <v>3</v>
      </c>
      <c r="C124" s="36">
        <v>14</v>
      </c>
      <c r="D124" s="37">
        <v>1010382300</v>
      </c>
      <c r="E124" s="38">
        <v>200</v>
      </c>
      <c r="F124" s="39">
        <f>+F125</f>
        <v>7.6</v>
      </c>
    </row>
    <row r="125" spans="1:6" ht="34.5" hidden="1" customHeight="1" x14ac:dyDescent="0.2">
      <c r="A125" s="41" t="s">
        <v>140</v>
      </c>
      <c r="B125" s="36">
        <v>3</v>
      </c>
      <c r="C125" s="36">
        <v>14</v>
      </c>
      <c r="D125" s="37">
        <v>1010382300</v>
      </c>
      <c r="E125" s="38">
        <v>240</v>
      </c>
      <c r="F125" s="39">
        <v>7.6</v>
      </c>
    </row>
    <row r="126" spans="1:6" ht="32.25" hidden="1" customHeight="1" x14ac:dyDescent="0.2">
      <c r="A126" s="41" t="s">
        <v>414</v>
      </c>
      <c r="B126" s="36">
        <v>3</v>
      </c>
      <c r="C126" s="36">
        <v>14</v>
      </c>
      <c r="D126" s="37" t="s">
        <v>318</v>
      </c>
      <c r="E126" s="38"/>
      <c r="F126" s="42">
        <f>+F127</f>
        <v>3.4</v>
      </c>
    </row>
    <row r="127" spans="1:6" ht="27" hidden="1" customHeight="1" x14ac:dyDescent="0.2">
      <c r="A127" s="41" t="s">
        <v>271</v>
      </c>
      <c r="B127" s="36">
        <v>3</v>
      </c>
      <c r="C127" s="36">
        <v>14</v>
      </c>
      <c r="D127" s="37" t="s">
        <v>318</v>
      </c>
      <c r="E127" s="38">
        <v>200</v>
      </c>
      <c r="F127" s="42">
        <f>F128</f>
        <v>3.4</v>
      </c>
    </row>
    <row r="128" spans="1:6" ht="27" hidden="1" customHeight="1" x14ac:dyDescent="0.2">
      <c r="A128" s="41" t="s">
        <v>140</v>
      </c>
      <c r="B128" s="36">
        <v>3</v>
      </c>
      <c r="C128" s="36">
        <v>14</v>
      </c>
      <c r="D128" s="37" t="s">
        <v>318</v>
      </c>
      <c r="E128" s="38">
        <v>240</v>
      </c>
      <c r="F128" s="39">
        <v>3.4</v>
      </c>
    </row>
    <row r="129" spans="1:6" ht="11.25" hidden="1" customHeight="1" x14ac:dyDescent="0.2">
      <c r="A129" s="35" t="s">
        <v>39</v>
      </c>
      <c r="B129" s="36">
        <v>4</v>
      </c>
      <c r="C129" s="47">
        <v>0</v>
      </c>
      <c r="D129" s="37" t="s">
        <v>138</v>
      </c>
      <c r="E129" s="38" t="s">
        <v>138</v>
      </c>
      <c r="F129" s="48">
        <f>F152+F130+F145+F159</f>
        <v>2239</v>
      </c>
    </row>
    <row r="130" spans="1:6" ht="11.25" hidden="1" customHeight="1" x14ac:dyDescent="0.2">
      <c r="A130" s="35" t="s">
        <v>319</v>
      </c>
      <c r="B130" s="36">
        <v>4</v>
      </c>
      <c r="C130" s="36">
        <v>1</v>
      </c>
      <c r="D130" s="37"/>
      <c r="E130" s="38"/>
      <c r="F130" s="48">
        <f>F131</f>
        <v>272</v>
      </c>
    </row>
    <row r="131" spans="1:6" ht="36.75" hidden="1" customHeight="1" x14ac:dyDescent="0.2">
      <c r="A131" s="35" t="s">
        <v>504</v>
      </c>
      <c r="B131" s="36">
        <v>4</v>
      </c>
      <c r="C131" s="36">
        <v>1</v>
      </c>
      <c r="D131" s="37" t="s">
        <v>273</v>
      </c>
      <c r="E131" s="38"/>
      <c r="F131" s="48">
        <f>F132</f>
        <v>272</v>
      </c>
    </row>
    <row r="132" spans="1:6" ht="11.25" hidden="1" customHeight="1" x14ac:dyDescent="0.2">
      <c r="A132" s="35" t="s">
        <v>225</v>
      </c>
      <c r="B132" s="36">
        <v>4</v>
      </c>
      <c r="C132" s="36">
        <v>1</v>
      </c>
      <c r="D132" s="37" t="s">
        <v>274</v>
      </c>
      <c r="E132" s="38"/>
      <c r="F132" s="48">
        <f>F133</f>
        <v>272</v>
      </c>
    </row>
    <row r="133" spans="1:6" ht="24" hidden="1" customHeight="1" x14ac:dyDescent="0.2">
      <c r="A133" s="35" t="s">
        <v>226</v>
      </c>
      <c r="B133" s="36">
        <v>4</v>
      </c>
      <c r="C133" s="36">
        <v>1</v>
      </c>
      <c r="D133" s="37" t="s">
        <v>275</v>
      </c>
      <c r="E133" s="38"/>
      <c r="F133" s="48">
        <f>F139+F142+F134</f>
        <v>272</v>
      </c>
    </row>
    <row r="134" spans="1:6" ht="24" hidden="1" customHeight="1" x14ac:dyDescent="0.2">
      <c r="A134" s="41" t="s">
        <v>320</v>
      </c>
      <c r="B134" s="36">
        <v>4</v>
      </c>
      <c r="C134" s="36">
        <v>1</v>
      </c>
      <c r="D134" s="37" t="s">
        <v>321</v>
      </c>
      <c r="E134" s="38"/>
      <c r="F134" s="39">
        <f>F135+F137</f>
        <v>205</v>
      </c>
    </row>
    <row r="135" spans="1:6" ht="44.25" hidden="1" customHeight="1" x14ac:dyDescent="0.2">
      <c r="A135" s="41" t="s">
        <v>142</v>
      </c>
      <c r="B135" s="36">
        <v>4</v>
      </c>
      <c r="C135" s="36">
        <v>1</v>
      </c>
      <c r="D135" s="37" t="s">
        <v>321</v>
      </c>
      <c r="E135" s="38">
        <v>100</v>
      </c>
      <c r="F135" s="39">
        <f>F136</f>
        <v>200</v>
      </c>
    </row>
    <row r="136" spans="1:6" ht="24" hidden="1" customHeight="1" x14ac:dyDescent="0.2">
      <c r="A136" s="41" t="s">
        <v>144</v>
      </c>
      <c r="B136" s="36">
        <v>4</v>
      </c>
      <c r="C136" s="36">
        <v>1</v>
      </c>
      <c r="D136" s="37" t="s">
        <v>321</v>
      </c>
      <c r="E136" s="38">
        <v>110</v>
      </c>
      <c r="F136" s="39">
        <v>200</v>
      </c>
    </row>
    <row r="137" spans="1:6" ht="24" hidden="1" customHeight="1" x14ac:dyDescent="0.2">
      <c r="A137" s="41" t="s">
        <v>271</v>
      </c>
      <c r="B137" s="36">
        <v>4</v>
      </c>
      <c r="C137" s="36">
        <v>1</v>
      </c>
      <c r="D137" s="37" t="s">
        <v>321</v>
      </c>
      <c r="E137" s="38">
        <v>200</v>
      </c>
      <c r="F137" s="39">
        <f>F138</f>
        <v>5</v>
      </c>
    </row>
    <row r="138" spans="1:6" ht="24" hidden="1" customHeight="1" x14ac:dyDescent="0.2">
      <c r="A138" s="41" t="s">
        <v>140</v>
      </c>
      <c r="B138" s="36">
        <v>4</v>
      </c>
      <c r="C138" s="36">
        <v>1</v>
      </c>
      <c r="D138" s="37" t="s">
        <v>321</v>
      </c>
      <c r="E138" s="38">
        <v>240</v>
      </c>
      <c r="F138" s="39">
        <v>5</v>
      </c>
    </row>
    <row r="139" spans="1:6" ht="36" hidden="1" customHeight="1" x14ac:dyDescent="0.2">
      <c r="A139" s="5" t="s">
        <v>236</v>
      </c>
      <c r="B139" s="36">
        <v>4</v>
      </c>
      <c r="C139" s="36">
        <v>1</v>
      </c>
      <c r="D139" s="37" t="s">
        <v>276</v>
      </c>
      <c r="E139" s="38"/>
      <c r="F139" s="39">
        <f t="shared" ref="F139:F140" si="6">F140</f>
        <v>50</v>
      </c>
    </row>
    <row r="140" spans="1:6" ht="48" hidden="1" customHeight="1" x14ac:dyDescent="0.2">
      <c r="A140" s="41" t="s">
        <v>142</v>
      </c>
      <c r="B140" s="36">
        <v>4</v>
      </c>
      <c r="C140" s="36">
        <v>1</v>
      </c>
      <c r="D140" s="37" t="s">
        <v>276</v>
      </c>
      <c r="E140" s="38">
        <v>100</v>
      </c>
      <c r="F140" s="39">
        <f t="shared" si="6"/>
        <v>50</v>
      </c>
    </row>
    <row r="141" spans="1:6" ht="11.25" hidden="1" customHeight="1" x14ac:dyDescent="0.2">
      <c r="A141" s="41" t="s">
        <v>144</v>
      </c>
      <c r="B141" s="36">
        <v>4</v>
      </c>
      <c r="C141" s="36">
        <v>1</v>
      </c>
      <c r="D141" s="37" t="s">
        <v>276</v>
      </c>
      <c r="E141" s="38">
        <v>110</v>
      </c>
      <c r="F141" s="39">
        <v>50</v>
      </c>
    </row>
    <row r="142" spans="1:6" ht="39" hidden="1" customHeight="1" x14ac:dyDescent="0.2">
      <c r="A142" s="41" t="s">
        <v>322</v>
      </c>
      <c r="B142" s="36">
        <v>4</v>
      </c>
      <c r="C142" s="36">
        <v>1</v>
      </c>
      <c r="D142" s="37" t="s">
        <v>323</v>
      </c>
      <c r="E142" s="38"/>
      <c r="F142" s="39">
        <f>F143</f>
        <v>17</v>
      </c>
    </row>
    <row r="143" spans="1:6" ht="50.25" hidden="1" customHeight="1" x14ac:dyDescent="0.2">
      <c r="A143" s="41" t="s">
        <v>142</v>
      </c>
      <c r="B143" s="36">
        <v>4</v>
      </c>
      <c r="C143" s="36">
        <v>1</v>
      </c>
      <c r="D143" s="37" t="s">
        <v>323</v>
      </c>
      <c r="E143" s="38">
        <v>100</v>
      </c>
      <c r="F143" s="39">
        <f>F144</f>
        <v>17</v>
      </c>
    </row>
    <row r="144" spans="1:6" ht="11.25" hidden="1" customHeight="1" x14ac:dyDescent="0.2">
      <c r="A144" s="41" t="s">
        <v>144</v>
      </c>
      <c r="B144" s="36">
        <v>4</v>
      </c>
      <c r="C144" s="36">
        <v>1</v>
      </c>
      <c r="D144" s="37" t="s">
        <v>323</v>
      </c>
      <c r="E144" s="38">
        <v>110</v>
      </c>
      <c r="F144" s="39">
        <v>17</v>
      </c>
    </row>
    <row r="145" spans="1:6" ht="11.25" hidden="1" customHeight="1" x14ac:dyDescent="0.2">
      <c r="A145" s="41" t="s">
        <v>381</v>
      </c>
      <c r="B145" s="36">
        <v>4</v>
      </c>
      <c r="C145" s="36">
        <v>9</v>
      </c>
      <c r="D145" s="37"/>
      <c r="E145" s="38"/>
      <c r="F145" s="39">
        <f t="shared" ref="F145:F150" si="7">F146</f>
        <v>1600</v>
      </c>
    </row>
    <row r="146" spans="1:6" ht="25.5" hidden="1" customHeight="1" x14ac:dyDescent="0.2">
      <c r="A146" s="41" t="s">
        <v>503</v>
      </c>
      <c r="B146" s="36">
        <v>4</v>
      </c>
      <c r="C146" s="36">
        <v>9</v>
      </c>
      <c r="D146" s="56">
        <v>1500000000</v>
      </c>
      <c r="E146" s="38"/>
      <c r="F146" s="39">
        <f t="shared" si="7"/>
        <v>1600</v>
      </c>
    </row>
    <row r="147" spans="1:6" ht="10.5" hidden="1" customHeight="1" x14ac:dyDescent="0.2">
      <c r="A147" s="41" t="s">
        <v>378</v>
      </c>
      <c r="B147" s="36">
        <v>4</v>
      </c>
      <c r="C147" s="36">
        <v>9</v>
      </c>
      <c r="D147" s="56">
        <v>1540000000</v>
      </c>
      <c r="E147" s="38"/>
      <c r="F147" s="39">
        <f t="shared" si="7"/>
        <v>1600</v>
      </c>
    </row>
    <row r="148" spans="1:6" ht="21" hidden="1" customHeight="1" x14ac:dyDescent="0.2">
      <c r="A148" s="41" t="s">
        <v>379</v>
      </c>
      <c r="B148" s="36">
        <v>4</v>
      </c>
      <c r="C148" s="36">
        <v>9</v>
      </c>
      <c r="D148" s="56">
        <v>1540200000</v>
      </c>
      <c r="E148" s="38"/>
      <c r="F148" s="39">
        <f t="shared" si="7"/>
        <v>1600</v>
      </c>
    </row>
    <row r="149" spans="1:6" ht="23.25" hidden="1" customHeight="1" x14ac:dyDescent="0.2">
      <c r="A149" s="41" t="s">
        <v>203</v>
      </c>
      <c r="B149" s="36">
        <v>4</v>
      </c>
      <c r="C149" s="36">
        <v>9</v>
      </c>
      <c r="D149" s="56">
        <v>1540299990</v>
      </c>
      <c r="E149" s="38"/>
      <c r="F149" s="39">
        <f t="shared" si="7"/>
        <v>1600</v>
      </c>
    </row>
    <row r="150" spans="1:6" ht="21" hidden="1" customHeight="1" x14ac:dyDescent="0.2">
      <c r="A150" s="41" t="s">
        <v>271</v>
      </c>
      <c r="B150" s="36">
        <v>4</v>
      </c>
      <c r="C150" s="36">
        <v>9</v>
      </c>
      <c r="D150" s="56">
        <v>1540299990</v>
      </c>
      <c r="E150" s="38">
        <v>200</v>
      </c>
      <c r="F150" s="39">
        <f t="shared" si="7"/>
        <v>1600</v>
      </c>
    </row>
    <row r="151" spans="1:6" ht="24" hidden="1" customHeight="1" x14ac:dyDescent="0.2">
      <c r="A151" s="41" t="s">
        <v>140</v>
      </c>
      <c r="B151" s="36">
        <v>4</v>
      </c>
      <c r="C151" s="36">
        <v>9</v>
      </c>
      <c r="D151" s="56">
        <v>1540299990</v>
      </c>
      <c r="E151" s="38">
        <v>240</v>
      </c>
      <c r="F151" s="39">
        <v>1600</v>
      </c>
    </row>
    <row r="152" spans="1:6" ht="11.25" hidden="1" customHeight="1" x14ac:dyDescent="0.2">
      <c r="A152" s="35" t="s">
        <v>40</v>
      </c>
      <c r="B152" s="36">
        <v>4</v>
      </c>
      <c r="C152" s="36">
        <v>10</v>
      </c>
      <c r="D152" s="37" t="s">
        <v>138</v>
      </c>
      <c r="E152" s="38" t="s">
        <v>138</v>
      </c>
      <c r="F152" s="39">
        <f>F153</f>
        <v>292</v>
      </c>
    </row>
    <row r="153" spans="1:6" ht="22.5" hidden="1" customHeight="1" x14ac:dyDescent="0.2">
      <c r="A153" s="40" t="s">
        <v>507</v>
      </c>
      <c r="B153" s="36">
        <v>4</v>
      </c>
      <c r="C153" s="36">
        <v>10</v>
      </c>
      <c r="D153" s="37">
        <v>1400000000</v>
      </c>
      <c r="E153" s="38" t="s">
        <v>138</v>
      </c>
      <c r="F153" s="39">
        <f t="shared" ref="F153:F157" si="8">F154</f>
        <v>292</v>
      </c>
    </row>
    <row r="154" spans="1:6" ht="40.5" hidden="1" customHeight="1" x14ac:dyDescent="0.2">
      <c r="A154" s="40" t="s">
        <v>254</v>
      </c>
      <c r="B154" s="36">
        <v>4</v>
      </c>
      <c r="C154" s="36">
        <v>10</v>
      </c>
      <c r="D154" s="37">
        <v>1410000000</v>
      </c>
      <c r="E154" s="38" t="s">
        <v>138</v>
      </c>
      <c r="F154" s="39">
        <f t="shared" si="8"/>
        <v>292</v>
      </c>
    </row>
    <row r="155" spans="1:6" ht="32.25" hidden="1" customHeight="1" x14ac:dyDescent="0.2">
      <c r="A155" s="40" t="s">
        <v>255</v>
      </c>
      <c r="B155" s="36">
        <v>4</v>
      </c>
      <c r="C155" s="36">
        <v>10</v>
      </c>
      <c r="D155" s="37">
        <v>1410100000</v>
      </c>
      <c r="E155" s="38" t="s">
        <v>138</v>
      </c>
      <c r="F155" s="39">
        <f t="shared" si="8"/>
        <v>292</v>
      </c>
    </row>
    <row r="156" spans="1:6" ht="32.25" hidden="1" customHeight="1" x14ac:dyDescent="0.2">
      <c r="A156" s="40" t="s">
        <v>134</v>
      </c>
      <c r="B156" s="36">
        <v>4</v>
      </c>
      <c r="C156" s="36">
        <v>10</v>
      </c>
      <c r="D156" s="37">
        <v>1410120070</v>
      </c>
      <c r="E156" s="38"/>
      <c r="F156" s="39">
        <f t="shared" si="8"/>
        <v>292</v>
      </c>
    </row>
    <row r="157" spans="1:6" ht="22.5" hidden="1" customHeight="1" x14ac:dyDescent="0.2">
      <c r="A157" s="41" t="s">
        <v>271</v>
      </c>
      <c r="B157" s="36">
        <v>4</v>
      </c>
      <c r="C157" s="36">
        <v>10</v>
      </c>
      <c r="D157" s="37">
        <v>1410120070</v>
      </c>
      <c r="E157" s="38" t="s">
        <v>139</v>
      </c>
      <c r="F157" s="39">
        <f t="shared" si="8"/>
        <v>292</v>
      </c>
    </row>
    <row r="158" spans="1:6" ht="22.5" hidden="1" x14ac:dyDescent="0.2">
      <c r="A158" s="41" t="s">
        <v>140</v>
      </c>
      <c r="B158" s="36">
        <v>4</v>
      </c>
      <c r="C158" s="36">
        <v>10</v>
      </c>
      <c r="D158" s="37">
        <v>1410120070</v>
      </c>
      <c r="E158" s="38" t="s">
        <v>141</v>
      </c>
      <c r="F158" s="39">
        <v>292</v>
      </c>
    </row>
    <row r="159" spans="1:6" hidden="1" x14ac:dyDescent="0.2">
      <c r="A159" s="41" t="s">
        <v>407</v>
      </c>
      <c r="B159" s="36">
        <v>4</v>
      </c>
      <c r="C159" s="36">
        <v>12</v>
      </c>
      <c r="D159" s="37"/>
      <c r="E159" s="38"/>
      <c r="F159" s="39">
        <f>F160</f>
        <v>75</v>
      </c>
    </row>
    <row r="160" spans="1:6" ht="56.25" hidden="1" x14ac:dyDescent="0.2">
      <c r="A160" s="41" t="s">
        <v>227</v>
      </c>
      <c r="B160" s="36">
        <v>4</v>
      </c>
      <c r="C160" s="36">
        <v>12</v>
      </c>
      <c r="D160" s="37">
        <v>1810189020</v>
      </c>
      <c r="E160" s="38"/>
      <c r="F160" s="39">
        <f>F161</f>
        <v>75</v>
      </c>
    </row>
    <row r="161" spans="1:6" hidden="1" x14ac:dyDescent="0.2">
      <c r="A161" s="41" t="s">
        <v>159</v>
      </c>
      <c r="B161" s="36">
        <v>4</v>
      </c>
      <c r="C161" s="36">
        <v>12</v>
      </c>
      <c r="D161" s="37">
        <v>1810189020</v>
      </c>
      <c r="E161" s="38">
        <v>500</v>
      </c>
      <c r="F161" s="39">
        <f>F162</f>
        <v>75</v>
      </c>
    </row>
    <row r="162" spans="1:6" hidden="1" x14ac:dyDescent="0.2">
      <c r="A162" s="41" t="s">
        <v>137</v>
      </c>
      <c r="B162" s="36">
        <v>4</v>
      </c>
      <c r="C162" s="36">
        <v>12</v>
      </c>
      <c r="D162" s="37">
        <v>1810189020</v>
      </c>
      <c r="E162" s="38">
        <v>540</v>
      </c>
      <c r="F162" s="39">
        <v>75</v>
      </c>
    </row>
    <row r="163" spans="1:6" ht="11.25" hidden="1" customHeight="1" x14ac:dyDescent="0.2">
      <c r="A163" s="35" t="s">
        <v>41</v>
      </c>
      <c r="B163" s="36">
        <v>5</v>
      </c>
      <c r="C163" s="36">
        <v>0</v>
      </c>
      <c r="D163" s="37" t="s">
        <v>138</v>
      </c>
      <c r="E163" s="38" t="s">
        <v>138</v>
      </c>
      <c r="F163" s="39">
        <f>F164+F171+F189</f>
        <v>4660.8</v>
      </c>
    </row>
    <row r="164" spans="1:6" ht="11.25" hidden="1" customHeight="1" x14ac:dyDescent="0.2">
      <c r="A164" s="35" t="s">
        <v>135</v>
      </c>
      <c r="B164" s="36">
        <v>5</v>
      </c>
      <c r="C164" s="36">
        <v>1</v>
      </c>
      <c r="D164" s="37" t="s">
        <v>138</v>
      </c>
      <c r="E164" s="38" t="s">
        <v>138</v>
      </c>
      <c r="F164" s="39">
        <f t="shared" ref="F164:F169" si="9">F165</f>
        <v>260</v>
      </c>
    </row>
    <row r="165" spans="1:6" ht="41.25" hidden="1" customHeight="1" x14ac:dyDescent="0.2">
      <c r="A165" s="40" t="s">
        <v>324</v>
      </c>
      <c r="B165" s="36">
        <v>5</v>
      </c>
      <c r="C165" s="36">
        <v>1</v>
      </c>
      <c r="D165" s="37" t="s">
        <v>289</v>
      </c>
      <c r="E165" s="38" t="s">
        <v>138</v>
      </c>
      <c r="F165" s="39">
        <f t="shared" si="9"/>
        <v>260</v>
      </c>
    </row>
    <row r="166" spans="1:6" ht="26.25" hidden="1" customHeight="1" x14ac:dyDescent="0.2">
      <c r="A166" s="40" t="s">
        <v>154</v>
      </c>
      <c r="B166" s="36">
        <v>5</v>
      </c>
      <c r="C166" s="36">
        <v>1</v>
      </c>
      <c r="D166" s="37" t="s">
        <v>293</v>
      </c>
      <c r="E166" s="38" t="s">
        <v>138</v>
      </c>
      <c r="F166" s="39">
        <f t="shared" si="9"/>
        <v>260</v>
      </c>
    </row>
    <row r="167" spans="1:6" ht="24" hidden="1" customHeight="1" x14ac:dyDescent="0.2">
      <c r="A167" s="40" t="s">
        <v>221</v>
      </c>
      <c r="B167" s="36">
        <v>5</v>
      </c>
      <c r="C167" s="36">
        <v>1</v>
      </c>
      <c r="D167" s="37" t="s">
        <v>294</v>
      </c>
      <c r="E167" s="38"/>
      <c r="F167" s="39">
        <f t="shared" si="9"/>
        <v>260</v>
      </c>
    </row>
    <row r="168" spans="1:6" ht="23.25" hidden="1" customHeight="1" x14ac:dyDescent="0.2">
      <c r="A168" s="40" t="s">
        <v>203</v>
      </c>
      <c r="B168" s="36">
        <v>5</v>
      </c>
      <c r="C168" s="36">
        <v>1</v>
      </c>
      <c r="D168" s="37" t="s">
        <v>296</v>
      </c>
      <c r="E168" s="38"/>
      <c r="F168" s="39">
        <f t="shared" si="9"/>
        <v>260</v>
      </c>
    </row>
    <row r="169" spans="1:6" ht="22.5" hidden="1" customHeight="1" x14ac:dyDescent="0.2">
      <c r="A169" s="41" t="s">
        <v>271</v>
      </c>
      <c r="B169" s="36">
        <v>5</v>
      </c>
      <c r="C169" s="36">
        <v>1</v>
      </c>
      <c r="D169" s="37" t="s">
        <v>296</v>
      </c>
      <c r="E169" s="38" t="s">
        <v>139</v>
      </c>
      <c r="F169" s="39">
        <f t="shared" si="9"/>
        <v>260</v>
      </c>
    </row>
    <row r="170" spans="1:6" ht="22.5" hidden="1" x14ac:dyDescent="0.2">
      <c r="A170" s="41" t="s">
        <v>140</v>
      </c>
      <c r="B170" s="36">
        <v>5</v>
      </c>
      <c r="C170" s="36">
        <v>1</v>
      </c>
      <c r="D170" s="37" t="s">
        <v>296</v>
      </c>
      <c r="E170" s="38" t="s">
        <v>141</v>
      </c>
      <c r="F170" s="39">
        <v>260</v>
      </c>
    </row>
    <row r="171" spans="1:6" ht="11.25" hidden="1" customHeight="1" x14ac:dyDescent="0.2">
      <c r="A171" s="35" t="s">
        <v>113</v>
      </c>
      <c r="B171" s="36">
        <v>5</v>
      </c>
      <c r="C171" s="36">
        <v>2</v>
      </c>
      <c r="D171" s="37" t="s">
        <v>138</v>
      </c>
      <c r="E171" s="38" t="s">
        <v>138</v>
      </c>
      <c r="F171" s="39">
        <f>F172</f>
        <v>4160.8</v>
      </c>
    </row>
    <row r="172" spans="1:6" ht="33.75" hidden="1" customHeight="1" x14ac:dyDescent="0.2">
      <c r="A172" s="40" t="s">
        <v>324</v>
      </c>
      <c r="B172" s="36">
        <v>5</v>
      </c>
      <c r="C172" s="36">
        <v>2</v>
      </c>
      <c r="D172" s="37" t="s">
        <v>289</v>
      </c>
      <c r="E172" s="38" t="s">
        <v>138</v>
      </c>
      <c r="F172" s="39">
        <f>F173+F184</f>
        <v>4160.8</v>
      </c>
    </row>
    <row r="173" spans="1:6" ht="22.5" hidden="1" customHeight="1" x14ac:dyDescent="0.2">
      <c r="A173" s="40" t="s">
        <v>153</v>
      </c>
      <c r="B173" s="36">
        <v>5</v>
      </c>
      <c r="C173" s="36">
        <v>2</v>
      </c>
      <c r="D173" s="37" t="s">
        <v>290</v>
      </c>
      <c r="E173" s="38" t="s">
        <v>138</v>
      </c>
      <c r="F173" s="39">
        <f>F174</f>
        <v>4090.8</v>
      </c>
    </row>
    <row r="174" spans="1:6" ht="24.75" hidden="1" customHeight="1" x14ac:dyDescent="0.2">
      <c r="A174" s="40" t="s">
        <v>213</v>
      </c>
      <c r="B174" s="36">
        <v>5</v>
      </c>
      <c r="C174" s="36">
        <v>2</v>
      </c>
      <c r="D174" s="37" t="s">
        <v>291</v>
      </c>
      <c r="E174" s="38" t="s">
        <v>138</v>
      </c>
      <c r="F174" s="39">
        <f>F175+F181+F178</f>
        <v>4090.8</v>
      </c>
    </row>
    <row r="175" spans="1:6" ht="45" hidden="1" customHeight="1" x14ac:dyDescent="0.2">
      <c r="A175" s="40" t="s">
        <v>412</v>
      </c>
      <c r="B175" s="36">
        <v>5</v>
      </c>
      <c r="C175" s="36">
        <v>2</v>
      </c>
      <c r="D175" s="37" t="s">
        <v>292</v>
      </c>
      <c r="E175" s="38"/>
      <c r="F175" s="39">
        <f>F176</f>
        <v>3872</v>
      </c>
    </row>
    <row r="176" spans="1:6" ht="22.5" hidden="1" customHeight="1" x14ac:dyDescent="0.2">
      <c r="A176" s="41" t="s">
        <v>271</v>
      </c>
      <c r="B176" s="36">
        <v>5</v>
      </c>
      <c r="C176" s="36">
        <v>2</v>
      </c>
      <c r="D176" s="37" t="s">
        <v>292</v>
      </c>
      <c r="E176" s="38" t="s">
        <v>139</v>
      </c>
      <c r="F176" s="39">
        <f>F177</f>
        <v>3872</v>
      </c>
    </row>
    <row r="177" spans="1:6" ht="22.5" hidden="1" x14ac:dyDescent="0.2">
      <c r="A177" s="41" t="s">
        <v>140</v>
      </c>
      <c r="B177" s="36">
        <v>5</v>
      </c>
      <c r="C177" s="36">
        <v>2</v>
      </c>
      <c r="D177" s="37" t="s">
        <v>292</v>
      </c>
      <c r="E177" s="38" t="s">
        <v>141</v>
      </c>
      <c r="F177" s="39">
        <v>3872</v>
      </c>
    </row>
    <row r="178" spans="1:6" ht="22.5" hidden="1" x14ac:dyDescent="0.2">
      <c r="A178" s="41" t="s">
        <v>203</v>
      </c>
      <c r="B178" s="36">
        <v>5</v>
      </c>
      <c r="C178" s="36">
        <v>2</v>
      </c>
      <c r="D178" s="37" t="s">
        <v>325</v>
      </c>
      <c r="E178" s="38"/>
      <c r="F178" s="39">
        <f>F179</f>
        <v>15</v>
      </c>
    </row>
    <row r="179" spans="1:6" ht="22.5" hidden="1" x14ac:dyDescent="0.2">
      <c r="A179" s="41" t="s">
        <v>271</v>
      </c>
      <c r="B179" s="36">
        <v>5</v>
      </c>
      <c r="C179" s="36">
        <v>2</v>
      </c>
      <c r="D179" s="37" t="s">
        <v>325</v>
      </c>
      <c r="E179" s="38" t="s">
        <v>139</v>
      </c>
      <c r="F179" s="39">
        <f>F180</f>
        <v>15</v>
      </c>
    </row>
    <row r="180" spans="1:6" ht="22.5" hidden="1" x14ac:dyDescent="0.2">
      <c r="A180" s="41" t="s">
        <v>140</v>
      </c>
      <c r="B180" s="36">
        <v>5</v>
      </c>
      <c r="C180" s="36">
        <v>2</v>
      </c>
      <c r="D180" s="37" t="s">
        <v>325</v>
      </c>
      <c r="E180" s="38" t="s">
        <v>141</v>
      </c>
      <c r="F180" s="39">
        <v>15</v>
      </c>
    </row>
    <row r="181" spans="1:6" ht="56.25" hidden="1" x14ac:dyDescent="0.2">
      <c r="A181" s="41" t="s">
        <v>415</v>
      </c>
      <c r="B181" s="36">
        <v>5</v>
      </c>
      <c r="C181" s="36">
        <v>2</v>
      </c>
      <c r="D181" s="37" t="s">
        <v>326</v>
      </c>
      <c r="E181" s="38"/>
      <c r="F181" s="39">
        <f>F182</f>
        <v>203.8</v>
      </c>
    </row>
    <row r="182" spans="1:6" ht="22.5" hidden="1" x14ac:dyDescent="0.2">
      <c r="A182" s="41" t="s">
        <v>271</v>
      </c>
      <c r="B182" s="36">
        <v>5</v>
      </c>
      <c r="C182" s="36">
        <v>2</v>
      </c>
      <c r="D182" s="37" t="s">
        <v>326</v>
      </c>
      <c r="E182" s="38">
        <v>200</v>
      </c>
      <c r="F182" s="39">
        <f>F183</f>
        <v>203.8</v>
      </c>
    </row>
    <row r="183" spans="1:6" ht="52.5" hidden="1" customHeight="1" x14ac:dyDescent="0.2">
      <c r="A183" s="41" t="s">
        <v>140</v>
      </c>
      <c r="B183" s="36">
        <v>5</v>
      </c>
      <c r="C183" s="36">
        <v>2</v>
      </c>
      <c r="D183" s="37" t="s">
        <v>326</v>
      </c>
      <c r="E183" s="38">
        <v>240</v>
      </c>
      <c r="F183" s="39">
        <v>203.8</v>
      </c>
    </row>
    <row r="184" spans="1:6" ht="24" hidden="1" customHeight="1" x14ac:dyDescent="0.2">
      <c r="A184" s="40" t="s">
        <v>214</v>
      </c>
      <c r="B184" s="36">
        <v>5</v>
      </c>
      <c r="C184" s="36">
        <v>2</v>
      </c>
      <c r="D184" s="37" t="s">
        <v>300</v>
      </c>
      <c r="E184" s="38" t="s">
        <v>138</v>
      </c>
      <c r="F184" s="39">
        <f>F185</f>
        <v>70</v>
      </c>
    </row>
    <row r="185" spans="1:6" ht="27.75" hidden="1" customHeight="1" x14ac:dyDescent="0.2">
      <c r="A185" s="40" t="s">
        <v>234</v>
      </c>
      <c r="B185" s="36">
        <v>5</v>
      </c>
      <c r="C185" s="36">
        <v>2</v>
      </c>
      <c r="D185" s="37" t="s">
        <v>301</v>
      </c>
      <c r="E185" s="38" t="s">
        <v>138</v>
      </c>
      <c r="F185" s="39">
        <f>F186</f>
        <v>70</v>
      </c>
    </row>
    <row r="186" spans="1:6" ht="27.75" hidden="1" customHeight="1" x14ac:dyDescent="0.2">
      <c r="A186" s="40" t="s">
        <v>203</v>
      </c>
      <c r="B186" s="36">
        <v>5</v>
      </c>
      <c r="C186" s="36">
        <v>2</v>
      </c>
      <c r="D186" s="37" t="s">
        <v>302</v>
      </c>
      <c r="E186" s="38"/>
      <c r="F186" s="39">
        <f>F187</f>
        <v>70</v>
      </c>
    </row>
    <row r="187" spans="1:6" ht="22.5" hidden="1" customHeight="1" x14ac:dyDescent="0.2">
      <c r="A187" s="41" t="s">
        <v>271</v>
      </c>
      <c r="B187" s="36">
        <v>5</v>
      </c>
      <c r="C187" s="36">
        <v>2</v>
      </c>
      <c r="D187" s="37" t="s">
        <v>302</v>
      </c>
      <c r="E187" s="38" t="s">
        <v>139</v>
      </c>
      <c r="F187" s="39">
        <f>F188</f>
        <v>70</v>
      </c>
    </row>
    <row r="188" spans="1:6" ht="22.5" hidden="1" x14ac:dyDescent="0.2">
      <c r="A188" s="41" t="s">
        <v>140</v>
      </c>
      <c r="B188" s="36">
        <v>5</v>
      </c>
      <c r="C188" s="36">
        <v>2</v>
      </c>
      <c r="D188" s="37" t="s">
        <v>302</v>
      </c>
      <c r="E188" s="38" t="s">
        <v>141</v>
      </c>
      <c r="F188" s="39">
        <v>70</v>
      </c>
    </row>
    <row r="189" spans="1:6" ht="11.25" hidden="1" customHeight="1" x14ac:dyDescent="0.2">
      <c r="A189" s="35" t="s">
        <v>42</v>
      </c>
      <c r="B189" s="36">
        <v>5</v>
      </c>
      <c r="C189" s="36">
        <v>3</v>
      </c>
      <c r="D189" s="37" t="s">
        <v>138</v>
      </c>
      <c r="E189" s="38" t="s">
        <v>138</v>
      </c>
      <c r="F189" s="39">
        <f>F190</f>
        <v>240</v>
      </c>
    </row>
    <row r="190" spans="1:6" ht="22.5" hidden="1" customHeight="1" x14ac:dyDescent="0.2">
      <c r="A190" s="40" t="s">
        <v>508</v>
      </c>
      <c r="B190" s="36">
        <v>5</v>
      </c>
      <c r="C190" s="36">
        <v>3</v>
      </c>
      <c r="D190" s="37">
        <v>2400000000</v>
      </c>
      <c r="E190" s="38" t="s">
        <v>138</v>
      </c>
      <c r="F190" s="39">
        <f>F191+F195</f>
        <v>240</v>
      </c>
    </row>
    <row r="191" spans="1:6" ht="23.25" hidden="1" customHeight="1" x14ac:dyDescent="0.2">
      <c r="A191" s="40" t="s">
        <v>215</v>
      </c>
      <c r="B191" s="36">
        <v>5</v>
      </c>
      <c r="C191" s="36">
        <v>3</v>
      </c>
      <c r="D191" s="37">
        <v>2400100000</v>
      </c>
      <c r="E191" s="38" t="s">
        <v>138</v>
      </c>
      <c r="F191" s="39">
        <f>F192</f>
        <v>40</v>
      </c>
    </row>
    <row r="192" spans="1:6" ht="27.75" hidden="1" customHeight="1" x14ac:dyDescent="0.2">
      <c r="A192" s="40" t="s">
        <v>203</v>
      </c>
      <c r="B192" s="36">
        <v>5</v>
      </c>
      <c r="C192" s="36">
        <v>3</v>
      </c>
      <c r="D192" s="37">
        <v>2400199990</v>
      </c>
      <c r="E192" s="38"/>
      <c r="F192" s="39">
        <f>F193</f>
        <v>40</v>
      </c>
    </row>
    <row r="193" spans="1:6" ht="22.5" hidden="1" customHeight="1" x14ac:dyDescent="0.2">
      <c r="A193" s="41" t="s">
        <v>271</v>
      </c>
      <c r="B193" s="36">
        <v>5</v>
      </c>
      <c r="C193" s="36">
        <v>3</v>
      </c>
      <c r="D193" s="37">
        <v>2400199990</v>
      </c>
      <c r="E193" s="38" t="s">
        <v>139</v>
      </c>
      <c r="F193" s="39">
        <f>F194</f>
        <v>40</v>
      </c>
    </row>
    <row r="194" spans="1:6" ht="22.5" hidden="1" x14ac:dyDescent="0.2">
      <c r="A194" s="41" t="s">
        <v>140</v>
      </c>
      <c r="B194" s="36">
        <v>5</v>
      </c>
      <c r="C194" s="36">
        <v>3</v>
      </c>
      <c r="D194" s="37">
        <v>2400199990</v>
      </c>
      <c r="E194" s="38" t="s">
        <v>141</v>
      </c>
      <c r="F194" s="39">
        <v>40</v>
      </c>
    </row>
    <row r="195" spans="1:6" ht="22.5" hidden="1" customHeight="1" x14ac:dyDescent="0.2">
      <c r="A195" s="41" t="s">
        <v>327</v>
      </c>
      <c r="B195" s="36">
        <v>5</v>
      </c>
      <c r="C195" s="36">
        <v>3</v>
      </c>
      <c r="D195" s="37" t="s">
        <v>328</v>
      </c>
      <c r="E195" s="38"/>
      <c r="F195" s="39">
        <f>F196</f>
        <v>200</v>
      </c>
    </row>
    <row r="196" spans="1:6" ht="22.5" hidden="1" customHeight="1" x14ac:dyDescent="0.2">
      <c r="A196" s="41" t="s">
        <v>203</v>
      </c>
      <c r="B196" s="36">
        <v>5</v>
      </c>
      <c r="C196" s="36">
        <v>3</v>
      </c>
      <c r="D196" s="37" t="s">
        <v>329</v>
      </c>
      <c r="E196" s="38"/>
      <c r="F196" s="39">
        <f>F197</f>
        <v>200</v>
      </c>
    </row>
    <row r="197" spans="1:6" ht="22.5" hidden="1" customHeight="1" x14ac:dyDescent="0.2">
      <c r="A197" s="41" t="s">
        <v>271</v>
      </c>
      <c r="B197" s="36">
        <v>5</v>
      </c>
      <c r="C197" s="36">
        <v>3</v>
      </c>
      <c r="D197" s="37" t="s">
        <v>329</v>
      </c>
      <c r="E197" s="38" t="s">
        <v>139</v>
      </c>
      <c r="F197" s="39">
        <f>F198</f>
        <v>200</v>
      </c>
    </row>
    <row r="198" spans="1:6" ht="22.5" hidden="1" x14ac:dyDescent="0.2">
      <c r="A198" s="41" t="s">
        <v>140</v>
      </c>
      <c r="B198" s="36">
        <v>5</v>
      </c>
      <c r="C198" s="36">
        <v>3</v>
      </c>
      <c r="D198" s="37" t="s">
        <v>329</v>
      </c>
      <c r="E198" s="38" t="s">
        <v>141</v>
      </c>
      <c r="F198" s="39">
        <v>200</v>
      </c>
    </row>
    <row r="199" spans="1:6" ht="11.25" hidden="1" customHeight="1" x14ac:dyDescent="0.2">
      <c r="A199" s="35" t="s">
        <v>126</v>
      </c>
      <c r="B199" s="36">
        <v>8</v>
      </c>
      <c r="C199" s="36">
        <v>0</v>
      </c>
      <c r="D199" s="37" t="s">
        <v>138</v>
      </c>
      <c r="E199" s="38" t="s">
        <v>138</v>
      </c>
      <c r="F199" s="39">
        <f>F200</f>
        <v>2339</v>
      </c>
    </row>
    <row r="200" spans="1:6" ht="11.25" hidden="1" customHeight="1" x14ac:dyDescent="0.2">
      <c r="A200" s="35" t="s">
        <v>43</v>
      </c>
      <c r="B200" s="36">
        <v>8</v>
      </c>
      <c r="C200" s="36">
        <v>1</v>
      </c>
      <c r="D200" s="37" t="s">
        <v>138</v>
      </c>
      <c r="E200" s="38" t="s">
        <v>138</v>
      </c>
      <c r="F200" s="39">
        <f>F201</f>
        <v>2339</v>
      </c>
    </row>
    <row r="201" spans="1:6" ht="22.5" hidden="1" customHeight="1" x14ac:dyDescent="0.2">
      <c r="A201" s="40" t="s">
        <v>509</v>
      </c>
      <c r="B201" s="36">
        <v>8</v>
      </c>
      <c r="C201" s="36">
        <v>1</v>
      </c>
      <c r="D201" s="37" t="s">
        <v>277</v>
      </c>
      <c r="E201" s="38" t="s">
        <v>138</v>
      </c>
      <c r="F201" s="39">
        <f>F202+F218</f>
        <v>2339</v>
      </c>
    </row>
    <row r="202" spans="1:6" ht="42" hidden="1" customHeight="1" x14ac:dyDescent="0.2">
      <c r="A202" s="40" t="s">
        <v>216</v>
      </c>
      <c r="B202" s="36">
        <v>8</v>
      </c>
      <c r="C202" s="36">
        <v>1</v>
      </c>
      <c r="D202" s="37" t="s">
        <v>278</v>
      </c>
      <c r="E202" s="38" t="s">
        <v>138</v>
      </c>
      <c r="F202" s="39">
        <f>F203</f>
        <v>2025</v>
      </c>
    </row>
    <row r="203" spans="1:6" ht="30" hidden="1" customHeight="1" x14ac:dyDescent="0.2">
      <c r="A203" s="40" t="s">
        <v>217</v>
      </c>
      <c r="B203" s="36">
        <v>8</v>
      </c>
      <c r="C203" s="36">
        <v>1</v>
      </c>
      <c r="D203" s="37" t="s">
        <v>279</v>
      </c>
      <c r="E203" s="38"/>
      <c r="F203" s="39">
        <f>F204+F209+F215+F212</f>
        <v>2025</v>
      </c>
    </row>
    <row r="204" spans="1:6" ht="37.5" hidden="1" customHeight="1" x14ac:dyDescent="0.2">
      <c r="A204" s="40" t="s">
        <v>200</v>
      </c>
      <c r="B204" s="36">
        <v>8</v>
      </c>
      <c r="C204" s="36">
        <v>1</v>
      </c>
      <c r="D204" s="37" t="s">
        <v>280</v>
      </c>
      <c r="E204" s="38" t="s">
        <v>138</v>
      </c>
      <c r="F204" s="39">
        <f>F205+F207</f>
        <v>1712.9</v>
      </c>
    </row>
    <row r="205" spans="1:6" ht="45.75" hidden="1" customHeight="1" x14ac:dyDescent="0.2">
      <c r="A205" s="41" t="s">
        <v>142</v>
      </c>
      <c r="B205" s="36">
        <v>8</v>
      </c>
      <c r="C205" s="36">
        <v>1</v>
      </c>
      <c r="D205" s="37" t="s">
        <v>280</v>
      </c>
      <c r="E205" s="38" t="s">
        <v>143</v>
      </c>
      <c r="F205" s="39">
        <f>F206</f>
        <v>1479</v>
      </c>
    </row>
    <row r="206" spans="1:6" ht="30" hidden="1" customHeight="1" x14ac:dyDescent="0.2">
      <c r="A206" s="41" t="s">
        <v>144</v>
      </c>
      <c r="B206" s="36">
        <v>8</v>
      </c>
      <c r="C206" s="36">
        <v>1</v>
      </c>
      <c r="D206" s="37" t="s">
        <v>280</v>
      </c>
      <c r="E206" s="38" t="s">
        <v>145</v>
      </c>
      <c r="F206" s="39">
        <v>1479</v>
      </c>
    </row>
    <row r="207" spans="1:6" ht="30" hidden="1" customHeight="1" x14ac:dyDescent="0.2">
      <c r="A207" s="41" t="s">
        <v>271</v>
      </c>
      <c r="B207" s="36">
        <v>8</v>
      </c>
      <c r="C207" s="36">
        <v>1</v>
      </c>
      <c r="D207" s="37" t="s">
        <v>280</v>
      </c>
      <c r="E207" s="38" t="s">
        <v>139</v>
      </c>
      <c r="F207" s="39">
        <f>F208</f>
        <v>233.9</v>
      </c>
    </row>
    <row r="208" spans="1:6" ht="30" hidden="1" customHeight="1" x14ac:dyDescent="0.2">
      <c r="A208" s="41" t="s">
        <v>140</v>
      </c>
      <c r="B208" s="36">
        <v>8</v>
      </c>
      <c r="C208" s="36">
        <v>1</v>
      </c>
      <c r="D208" s="37" t="s">
        <v>280</v>
      </c>
      <c r="E208" s="38" t="s">
        <v>141</v>
      </c>
      <c r="F208" s="39">
        <v>233.9</v>
      </c>
    </row>
    <row r="209" spans="1:6" ht="51" hidden="1" customHeight="1" x14ac:dyDescent="0.2">
      <c r="A209" s="40" t="s">
        <v>413</v>
      </c>
      <c r="B209" s="36">
        <v>8</v>
      </c>
      <c r="C209" s="36">
        <v>1</v>
      </c>
      <c r="D209" s="37" t="s">
        <v>281</v>
      </c>
      <c r="E209" s="38"/>
      <c r="F209" s="39">
        <f>F210</f>
        <v>6.8</v>
      </c>
    </row>
    <row r="210" spans="1:6" ht="22.5" hidden="1" customHeight="1" x14ac:dyDescent="0.2">
      <c r="A210" s="41" t="s">
        <v>271</v>
      </c>
      <c r="B210" s="36">
        <v>8</v>
      </c>
      <c r="C210" s="36">
        <v>1</v>
      </c>
      <c r="D210" s="37" t="s">
        <v>281</v>
      </c>
      <c r="E210" s="38" t="s">
        <v>139</v>
      </c>
      <c r="F210" s="39">
        <f>F211</f>
        <v>6.8</v>
      </c>
    </row>
    <row r="211" spans="1:6" ht="22.5" hidden="1" x14ac:dyDescent="0.2">
      <c r="A211" s="41" t="s">
        <v>140</v>
      </c>
      <c r="B211" s="36">
        <v>8</v>
      </c>
      <c r="C211" s="36">
        <v>1</v>
      </c>
      <c r="D211" s="37" t="s">
        <v>281</v>
      </c>
      <c r="E211" s="38" t="s">
        <v>141</v>
      </c>
      <c r="F211" s="39">
        <v>6.8</v>
      </c>
    </row>
    <row r="212" spans="1:6" ht="64.5" hidden="1" customHeight="1" x14ac:dyDescent="0.2">
      <c r="A212" s="41" t="s">
        <v>443</v>
      </c>
      <c r="B212" s="36">
        <v>8</v>
      </c>
      <c r="C212" s="36">
        <v>1</v>
      </c>
      <c r="D212" s="37" t="s">
        <v>442</v>
      </c>
      <c r="E212" s="38"/>
      <c r="F212" s="39">
        <f>F213</f>
        <v>303</v>
      </c>
    </row>
    <row r="213" spans="1:6" ht="45" hidden="1" x14ac:dyDescent="0.2">
      <c r="A213" s="41" t="s">
        <v>142</v>
      </c>
      <c r="B213" s="36">
        <v>8</v>
      </c>
      <c r="C213" s="36">
        <v>1</v>
      </c>
      <c r="D213" s="37" t="s">
        <v>442</v>
      </c>
      <c r="E213" s="38">
        <v>100</v>
      </c>
      <c r="F213" s="39">
        <f>F214</f>
        <v>303</v>
      </c>
    </row>
    <row r="214" spans="1:6" hidden="1" x14ac:dyDescent="0.2">
      <c r="A214" s="41" t="s">
        <v>144</v>
      </c>
      <c r="B214" s="36">
        <v>8</v>
      </c>
      <c r="C214" s="36">
        <v>1</v>
      </c>
      <c r="D214" s="37" t="s">
        <v>442</v>
      </c>
      <c r="E214" s="38">
        <v>110</v>
      </c>
      <c r="F214" s="39">
        <v>303</v>
      </c>
    </row>
    <row r="215" spans="1:6" ht="52.5" hidden="1" customHeight="1" x14ac:dyDescent="0.2">
      <c r="A215" s="41" t="s">
        <v>416</v>
      </c>
      <c r="B215" s="36">
        <v>8</v>
      </c>
      <c r="C215" s="36">
        <v>1</v>
      </c>
      <c r="D215" s="37" t="s">
        <v>330</v>
      </c>
      <c r="E215" s="38" t="s">
        <v>138</v>
      </c>
      <c r="F215" s="39">
        <f>F216</f>
        <v>2.2999999999999998</v>
      </c>
    </row>
    <row r="216" spans="1:6" ht="22.5" hidden="1" x14ac:dyDescent="0.2">
      <c r="A216" s="41" t="s">
        <v>271</v>
      </c>
      <c r="B216" s="36">
        <v>8</v>
      </c>
      <c r="C216" s="36">
        <v>1</v>
      </c>
      <c r="D216" s="37" t="s">
        <v>330</v>
      </c>
      <c r="E216" s="38" t="s">
        <v>139</v>
      </c>
      <c r="F216" s="39">
        <f>F217</f>
        <v>2.2999999999999998</v>
      </c>
    </row>
    <row r="217" spans="1:6" ht="22.5" hidden="1" x14ac:dyDescent="0.2">
      <c r="A217" s="41" t="s">
        <v>140</v>
      </c>
      <c r="B217" s="36">
        <v>8</v>
      </c>
      <c r="C217" s="36">
        <v>1</v>
      </c>
      <c r="D217" s="37" t="s">
        <v>330</v>
      </c>
      <c r="E217" s="38" t="s">
        <v>141</v>
      </c>
      <c r="F217" s="39">
        <v>2.2999999999999998</v>
      </c>
    </row>
    <row r="218" spans="1:6" ht="11.25" hidden="1" customHeight="1" x14ac:dyDescent="0.2">
      <c r="A218" s="40" t="s">
        <v>218</v>
      </c>
      <c r="B218" s="36">
        <v>8</v>
      </c>
      <c r="C218" s="36">
        <v>1</v>
      </c>
      <c r="D218" s="37" t="s">
        <v>444</v>
      </c>
      <c r="E218" s="38" t="s">
        <v>138</v>
      </c>
      <c r="F218" s="39">
        <f>F219</f>
        <v>314</v>
      </c>
    </row>
    <row r="219" spans="1:6" ht="26.25" hidden="1" customHeight="1" x14ac:dyDescent="0.2">
      <c r="A219" s="40" t="s">
        <v>219</v>
      </c>
      <c r="B219" s="36">
        <v>8</v>
      </c>
      <c r="C219" s="36">
        <v>1</v>
      </c>
      <c r="D219" s="37" t="s">
        <v>445</v>
      </c>
      <c r="E219" s="38" t="s">
        <v>138</v>
      </c>
      <c r="F219" s="39">
        <f>F223+F220</f>
        <v>314</v>
      </c>
    </row>
    <row r="220" spans="1:6" ht="53.25" hidden="1" customHeight="1" x14ac:dyDescent="0.2">
      <c r="A220" s="41" t="s">
        <v>443</v>
      </c>
      <c r="B220" s="36">
        <v>8</v>
      </c>
      <c r="C220" s="36">
        <v>1</v>
      </c>
      <c r="D220" s="37" t="s">
        <v>447</v>
      </c>
      <c r="E220" s="38"/>
      <c r="F220" s="39">
        <f>F221</f>
        <v>50</v>
      </c>
    </row>
    <row r="221" spans="1:6" ht="54" hidden="1" customHeight="1" x14ac:dyDescent="0.2">
      <c r="A221" s="41" t="s">
        <v>142</v>
      </c>
      <c r="B221" s="36">
        <v>8</v>
      </c>
      <c r="C221" s="36">
        <v>1</v>
      </c>
      <c r="D221" s="37" t="s">
        <v>447</v>
      </c>
      <c r="E221" s="38" t="s">
        <v>143</v>
      </c>
      <c r="F221" s="39">
        <f>F222</f>
        <v>50</v>
      </c>
    </row>
    <row r="222" spans="1:6" ht="26.25" hidden="1" customHeight="1" x14ac:dyDescent="0.2">
      <c r="A222" s="41" t="s">
        <v>144</v>
      </c>
      <c r="B222" s="36">
        <v>8</v>
      </c>
      <c r="C222" s="36">
        <v>1</v>
      </c>
      <c r="D222" s="37" t="s">
        <v>447</v>
      </c>
      <c r="E222" s="38" t="s">
        <v>145</v>
      </c>
      <c r="F222" s="39">
        <v>50</v>
      </c>
    </row>
    <row r="223" spans="1:6" ht="26.25" hidden="1" customHeight="1" x14ac:dyDescent="0.2">
      <c r="A223" s="40" t="s">
        <v>200</v>
      </c>
      <c r="B223" s="36">
        <v>8</v>
      </c>
      <c r="C223" s="36">
        <v>1</v>
      </c>
      <c r="D223" s="37" t="s">
        <v>446</v>
      </c>
      <c r="E223" s="38"/>
      <c r="F223" s="39">
        <f>F224+F226</f>
        <v>264</v>
      </c>
    </row>
    <row r="224" spans="1:6" ht="43.5" hidden="1" customHeight="1" x14ac:dyDescent="0.2">
      <c r="A224" s="41" t="s">
        <v>142</v>
      </c>
      <c r="B224" s="36">
        <v>8</v>
      </c>
      <c r="C224" s="36">
        <v>1</v>
      </c>
      <c r="D224" s="37" t="s">
        <v>446</v>
      </c>
      <c r="E224" s="38" t="s">
        <v>143</v>
      </c>
      <c r="F224" s="39">
        <f>F225</f>
        <v>259</v>
      </c>
    </row>
    <row r="225" spans="1:6" hidden="1" x14ac:dyDescent="0.2">
      <c r="A225" s="41" t="s">
        <v>144</v>
      </c>
      <c r="B225" s="36">
        <v>8</v>
      </c>
      <c r="C225" s="36">
        <v>1</v>
      </c>
      <c r="D225" s="37" t="s">
        <v>446</v>
      </c>
      <c r="E225" s="38" t="s">
        <v>145</v>
      </c>
      <c r="F225" s="39">
        <v>259</v>
      </c>
    </row>
    <row r="226" spans="1:6" ht="22.5" hidden="1" customHeight="1" x14ac:dyDescent="0.2">
      <c r="A226" s="41" t="s">
        <v>271</v>
      </c>
      <c r="B226" s="36">
        <v>8</v>
      </c>
      <c r="C226" s="36">
        <v>1</v>
      </c>
      <c r="D226" s="37" t="s">
        <v>446</v>
      </c>
      <c r="E226" s="38" t="s">
        <v>139</v>
      </c>
      <c r="F226" s="39">
        <f>F227</f>
        <v>5</v>
      </c>
    </row>
    <row r="227" spans="1:6" ht="22.5" hidden="1" x14ac:dyDescent="0.2">
      <c r="A227" s="41" t="s">
        <v>140</v>
      </c>
      <c r="B227" s="36">
        <v>8</v>
      </c>
      <c r="C227" s="36">
        <v>1</v>
      </c>
      <c r="D227" s="37" t="s">
        <v>446</v>
      </c>
      <c r="E227" s="38" t="s">
        <v>141</v>
      </c>
      <c r="F227" s="39">
        <v>5</v>
      </c>
    </row>
    <row r="228" spans="1:6" ht="11.25" hidden="1" customHeight="1" x14ac:dyDescent="0.2">
      <c r="A228" s="35" t="s">
        <v>127</v>
      </c>
      <c r="B228" s="36">
        <v>11</v>
      </c>
      <c r="C228" s="36">
        <v>0</v>
      </c>
      <c r="D228" s="37" t="s">
        <v>138</v>
      </c>
      <c r="E228" s="38" t="s">
        <v>138</v>
      </c>
      <c r="F228" s="39">
        <f>F229</f>
        <v>6375.9</v>
      </c>
    </row>
    <row r="229" spans="1:6" ht="11.25" hidden="1" customHeight="1" x14ac:dyDescent="0.2">
      <c r="A229" s="35" t="s">
        <v>44</v>
      </c>
      <c r="B229" s="36">
        <v>11</v>
      </c>
      <c r="C229" s="36">
        <v>1</v>
      </c>
      <c r="D229" s="37" t="s">
        <v>138</v>
      </c>
      <c r="E229" s="38" t="s">
        <v>138</v>
      </c>
      <c r="F229" s="39">
        <f>F230</f>
        <v>6375.9</v>
      </c>
    </row>
    <row r="230" spans="1:6" ht="30" hidden="1" customHeight="1" x14ac:dyDescent="0.2">
      <c r="A230" s="40" t="s">
        <v>510</v>
      </c>
      <c r="B230" s="36">
        <v>11</v>
      </c>
      <c r="C230" s="36">
        <v>1</v>
      </c>
      <c r="D230" s="37" t="s">
        <v>285</v>
      </c>
      <c r="E230" s="38" t="s">
        <v>138</v>
      </c>
      <c r="F230" s="39">
        <f>F231</f>
        <v>6375.9</v>
      </c>
    </row>
    <row r="231" spans="1:6" ht="15" hidden="1" customHeight="1" x14ac:dyDescent="0.2">
      <c r="A231" s="40" t="s">
        <v>146</v>
      </c>
      <c r="B231" s="36">
        <v>11</v>
      </c>
      <c r="C231" s="36">
        <v>1</v>
      </c>
      <c r="D231" s="37" t="s">
        <v>286</v>
      </c>
      <c r="E231" s="38" t="s">
        <v>138</v>
      </c>
      <c r="F231" s="39">
        <f>F232</f>
        <v>6375.9</v>
      </c>
    </row>
    <row r="232" spans="1:6" ht="31.5" hidden="1" customHeight="1" x14ac:dyDescent="0.2">
      <c r="A232" s="40" t="s">
        <v>220</v>
      </c>
      <c r="B232" s="36">
        <v>11</v>
      </c>
      <c r="C232" s="36">
        <v>1</v>
      </c>
      <c r="D232" s="37" t="s">
        <v>287</v>
      </c>
      <c r="E232" s="38"/>
      <c r="F232" s="39">
        <f>F233</f>
        <v>6375.9</v>
      </c>
    </row>
    <row r="233" spans="1:6" ht="32.25" hidden="1" customHeight="1" x14ac:dyDescent="0.2">
      <c r="A233" s="40" t="s">
        <v>200</v>
      </c>
      <c r="B233" s="36">
        <v>11</v>
      </c>
      <c r="C233" s="36">
        <v>1</v>
      </c>
      <c r="D233" s="37" t="s">
        <v>288</v>
      </c>
      <c r="E233" s="38" t="s">
        <v>138</v>
      </c>
      <c r="F233" s="39">
        <f>F234+F236+F238</f>
        <v>6375.9</v>
      </c>
    </row>
    <row r="234" spans="1:6" ht="45" hidden="1" customHeight="1" x14ac:dyDescent="0.2">
      <c r="A234" s="41" t="s">
        <v>142</v>
      </c>
      <c r="B234" s="36">
        <v>11</v>
      </c>
      <c r="C234" s="36">
        <v>1</v>
      </c>
      <c r="D234" s="37" t="s">
        <v>288</v>
      </c>
      <c r="E234" s="38" t="s">
        <v>143</v>
      </c>
      <c r="F234" s="39">
        <f>F235</f>
        <v>5870</v>
      </c>
    </row>
    <row r="235" spans="1:6" hidden="1" x14ac:dyDescent="0.2">
      <c r="A235" s="41" t="s">
        <v>144</v>
      </c>
      <c r="B235" s="36">
        <v>11</v>
      </c>
      <c r="C235" s="36">
        <v>1</v>
      </c>
      <c r="D235" s="37" t="s">
        <v>288</v>
      </c>
      <c r="E235" s="38" t="s">
        <v>145</v>
      </c>
      <c r="F235" s="39">
        <v>5870</v>
      </c>
    </row>
    <row r="236" spans="1:6" ht="22.5" hidden="1" customHeight="1" x14ac:dyDescent="0.2">
      <c r="A236" s="41" t="s">
        <v>271</v>
      </c>
      <c r="B236" s="36">
        <v>11</v>
      </c>
      <c r="C236" s="36">
        <v>1</v>
      </c>
      <c r="D236" s="37" t="s">
        <v>288</v>
      </c>
      <c r="E236" s="38" t="s">
        <v>139</v>
      </c>
      <c r="F236" s="39">
        <f>F237</f>
        <v>472.9</v>
      </c>
    </row>
    <row r="237" spans="1:6" ht="22.5" hidden="1" x14ac:dyDescent="0.2">
      <c r="A237" s="41" t="s">
        <v>140</v>
      </c>
      <c r="B237" s="36">
        <v>11</v>
      </c>
      <c r="C237" s="36">
        <v>1</v>
      </c>
      <c r="D237" s="37" t="s">
        <v>288</v>
      </c>
      <c r="E237" s="38" t="s">
        <v>141</v>
      </c>
      <c r="F237" s="39">
        <v>472.9</v>
      </c>
    </row>
    <row r="238" spans="1:6" ht="11.25" hidden="1" customHeight="1" x14ac:dyDescent="0.2">
      <c r="A238" s="41" t="s">
        <v>149</v>
      </c>
      <c r="B238" s="36">
        <v>11</v>
      </c>
      <c r="C238" s="36">
        <v>1</v>
      </c>
      <c r="D238" s="37" t="s">
        <v>288</v>
      </c>
      <c r="E238" s="38" t="s">
        <v>150</v>
      </c>
      <c r="F238" s="39">
        <f>F239</f>
        <v>33</v>
      </c>
    </row>
    <row r="239" spans="1:6" hidden="1" x14ac:dyDescent="0.2">
      <c r="A239" s="41" t="s">
        <v>151</v>
      </c>
      <c r="B239" s="36">
        <v>11</v>
      </c>
      <c r="C239" s="36">
        <v>1</v>
      </c>
      <c r="D239" s="37" t="s">
        <v>288</v>
      </c>
      <c r="E239" s="38" t="s">
        <v>152</v>
      </c>
      <c r="F239" s="39">
        <v>33</v>
      </c>
    </row>
    <row r="240" spans="1:6" ht="12" hidden="1" thickBot="1" x14ac:dyDescent="0.25">
      <c r="A240" s="49"/>
      <c r="B240" s="50"/>
      <c r="C240" s="50"/>
      <c r="D240" s="51"/>
      <c r="E240" s="52" t="s">
        <v>247</v>
      </c>
      <c r="F240" s="53">
        <f>F6+F90+F99+F129+F163+F199+F228</f>
        <v>32150.699999999997</v>
      </c>
    </row>
    <row r="241" spans="1:8" ht="11.25" hidden="1" customHeight="1" x14ac:dyDescent="0.2">
      <c r="F241" s="54"/>
    </row>
    <row r="242" spans="1:8" x14ac:dyDescent="0.2">
      <c r="F242" s="55"/>
    </row>
    <row r="244" spans="1:8" s="26" customFormat="1" x14ac:dyDescent="0.2">
      <c r="A244" s="22"/>
      <c r="B244" s="23"/>
      <c r="C244" s="23"/>
      <c r="D244" s="24"/>
      <c r="E244" s="25"/>
      <c r="F244" s="55"/>
      <c r="G244" s="25"/>
      <c r="H244" s="25"/>
    </row>
  </sheetData>
  <autoFilter ref="A5:F241">
    <filterColumn colId="3">
      <filters>
        <filter val="1810100590"/>
      </filters>
    </filterColumn>
  </autoFilter>
  <mergeCells count="2">
    <mergeCell ref="A2:F2"/>
    <mergeCell ref="E1:F1"/>
  </mergeCells>
  <pageMargins left="3.937007874015748E-2" right="3.937007874015748E-2" top="0" bottom="0" header="0" footer="0"/>
  <pageSetup paperSize="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  <pageSetUpPr fitToPage="1"/>
  </sheetPr>
  <dimension ref="A1:H214"/>
  <sheetViews>
    <sheetView view="pageLayout" topLeftCell="A2" zoomScaleNormal="100" workbookViewId="0">
      <selection activeCell="F105" sqref="F105"/>
    </sheetView>
  </sheetViews>
  <sheetFormatPr defaultRowHeight="11.25" x14ac:dyDescent="0.2"/>
  <cols>
    <col min="1" max="1" width="51.28515625" style="22" customWidth="1"/>
    <col min="2" max="2" width="5.42578125" style="23" customWidth="1"/>
    <col min="3" max="3" width="5.28515625" style="23" customWidth="1"/>
    <col min="4" max="4" width="12.5703125" style="24" customWidth="1"/>
    <col min="5" max="5" width="7.140625" style="25" customWidth="1"/>
    <col min="6" max="6" width="13.28515625" style="23" customWidth="1"/>
    <col min="7" max="7" width="11.42578125" style="26" customWidth="1"/>
    <col min="8" max="16384" width="9.140625" style="25"/>
  </cols>
  <sheetData>
    <row r="1" spans="1:8" ht="44.25" customHeight="1" x14ac:dyDescent="0.2">
      <c r="E1" s="115"/>
      <c r="F1" s="222" t="s">
        <v>469</v>
      </c>
      <c r="G1" s="222"/>
      <c r="H1" s="115"/>
    </row>
    <row r="2" spans="1:8" ht="45" customHeight="1" x14ac:dyDescent="0.2">
      <c r="A2" s="220" t="s">
        <v>470</v>
      </c>
      <c r="B2" s="220"/>
      <c r="C2" s="220"/>
      <c r="D2" s="220"/>
      <c r="E2" s="220"/>
      <c r="F2" s="220"/>
    </row>
    <row r="3" spans="1:8" ht="21" customHeight="1" x14ac:dyDescent="0.2"/>
    <row r="4" spans="1:8" x14ac:dyDescent="0.2">
      <c r="G4" s="26" t="s">
        <v>262</v>
      </c>
    </row>
    <row r="5" spans="1:8" ht="42" customHeight="1" x14ac:dyDescent="0.2">
      <c r="A5" s="225" t="s">
        <v>25</v>
      </c>
      <c r="B5" s="225" t="s">
        <v>26</v>
      </c>
      <c r="C5" s="225" t="s">
        <v>27</v>
      </c>
      <c r="D5" s="227" t="s">
        <v>28</v>
      </c>
      <c r="E5" s="225" t="s">
        <v>29</v>
      </c>
      <c r="F5" s="223" t="s">
        <v>490</v>
      </c>
      <c r="G5" s="224"/>
    </row>
    <row r="6" spans="1:8" ht="21" customHeight="1" x14ac:dyDescent="0.2">
      <c r="A6" s="226"/>
      <c r="B6" s="226"/>
      <c r="C6" s="226"/>
      <c r="D6" s="228"/>
      <c r="E6" s="226"/>
      <c r="F6" s="190" t="s">
        <v>311</v>
      </c>
      <c r="G6" s="116" t="s">
        <v>455</v>
      </c>
    </row>
    <row r="7" spans="1:8" ht="46.5" customHeight="1" x14ac:dyDescent="0.2">
      <c r="A7" s="30" t="s">
        <v>30</v>
      </c>
      <c r="B7" s="31">
        <v>1</v>
      </c>
      <c r="C7" s="31">
        <v>0</v>
      </c>
      <c r="D7" s="32" t="s">
        <v>138</v>
      </c>
      <c r="E7" s="33" t="s">
        <v>138</v>
      </c>
      <c r="F7" s="39">
        <f>F8+F15+F22+F29</f>
        <v>15450</v>
      </c>
      <c r="G7" s="39">
        <f>G8+G15+G22+G29</f>
        <v>16080</v>
      </c>
    </row>
    <row r="8" spans="1:8" ht="22.5" customHeight="1" x14ac:dyDescent="0.2">
      <c r="A8" s="35" t="s">
        <v>31</v>
      </c>
      <c r="B8" s="36">
        <v>1</v>
      </c>
      <c r="C8" s="36">
        <v>2</v>
      </c>
      <c r="D8" s="37" t="s">
        <v>138</v>
      </c>
      <c r="E8" s="38" t="s">
        <v>138</v>
      </c>
      <c r="F8" s="39">
        <f t="shared" ref="F8:G10" si="0">F9</f>
        <v>1626</v>
      </c>
      <c r="G8" s="39">
        <f t="shared" si="0"/>
        <v>1626</v>
      </c>
    </row>
    <row r="9" spans="1:8" ht="36.75" hidden="1" customHeight="1" x14ac:dyDescent="0.2">
      <c r="A9" s="40" t="s">
        <v>505</v>
      </c>
      <c r="B9" s="36">
        <v>1</v>
      </c>
      <c r="C9" s="36">
        <v>2</v>
      </c>
      <c r="D9" s="37">
        <v>1800000000</v>
      </c>
      <c r="E9" s="38" t="s">
        <v>138</v>
      </c>
      <c r="F9" s="39">
        <f t="shared" si="0"/>
        <v>1626</v>
      </c>
      <c r="G9" s="39">
        <f t="shared" si="0"/>
        <v>1626</v>
      </c>
    </row>
    <row r="10" spans="1:8" ht="24.75" hidden="1" customHeight="1" x14ac:dyDescent="0.2">
      <c r="A10" s="40" t="s">
        <v>250</v>
      </c>
      <c r="B10" s="36">
        <v>1</v>
      </c>
      <c r="C10" s="36">
        <v>2</v>
      </c>
      <c r="D10" s="37">
        <v>1810000000</v>
      </c>
      <c r="E10" s="38" t="s">
        <v>138</v>
      </c>
      <c r="F10" s="39">
        <f t="shared" si="0"/>
        <v>1626</v>
      </c>
      <c r="G10" s="39">
        <f t="shared" si="0"/>
        <v>1626</v>
      </c>
    </row>
    <row r="11" spans="1:8" ht="35.25" hidden="1" customHeight="1" x14ac:dyDescent="0.2">
      <c r="A11" s="40" t="s">
        <v>249</v>
      </c>
      <c r="B11" s="36">
        <v>1</v>
      </c>
      <c r="C11" s="36">
        <v>2</v>
      </c>
      <c r="D11" s="37">
        <v>1810100000</v>
      </c>
      <c r="E11" s="38"/>
      <c r="F11" s="39">
        <f>+F12</f>
        <v>1626</v>
      </c>
      <c r="G11" s="39">
        <f>+G12</f>
        <v>1626</v>
      </c>
    </row>
    <row r="12" spans="1:8" ht="32.25" hidden="1" customHeight="1" x14ac:dyDescent="0.2">
      <c r="A12" s="40" t="s">
        <v>196</v>
      </c>
      <c r="B12" s="36">
        <v>1</v>
      </c>
      <c r="C12" s="36">
        <v>2</v>
      </c>
      <c r="D12" s="37" t="s">
        <v>408</v>
      </c>
      <c r="E12" s="38" t="s">
        <v>138</v>
      </c>
      <c r="F12" s="39">
        <f>F13</f>
        <v>1626</v>
      </c>
      <c r="G12" s="39">
        <f>G13</f>
        <v>1626</v>
      </c>
    </row>
    <row r="13" spans="1:8" ht="47.25" hidden="1" customHeight="1" x14ac:dyDescent="0.2">
      <c r="A13" s="41" t="s">
        <v>142</v>
      </c>
      <c r="B13" s="36">
        <v>1</v>
      </c>
      <c r="C13" s="36">
        <v>2</v>
      </c>
      <c r="D13" s="37" t="s">
        <v>408</v>
      </c>
      <c r="E13" s="38" t="s">
        <v>143</v>
      </c>
      <c r="F13" s="39">
        <f>F14</f>
        <v>1626</v>
      </c>
      <c r="G13" s="39">
        <f>G14</f>
        <v>1626</v>
      </c>
    </row>
    <row r="14" spans="1:8" ht="25.5" hidden="1" customHeight="1" x14ac:dyDescent="0.2">
      <c r="A14" s="41" t="s">
        <v>147</v>
      </c>
      <c r="B14" s="36">
        <v>1</v>
      </c>
      <c r="C14" s="36">
        <v>2</v>
      </c>
      <c r="D14" s="37" t="s">
        <v>408</v>
      </c>
      <c r="E14" s="38" t="s">
        <v>148</v>
      </c>
      <c r="F14" s="39">
        <v>1626</v>
      </c>
      <c r="G14" s="39">
        <v>1626</v>
      </c>
    </row>
    <row r="15" spans="1:8" ht="38.25" customHeight="1" x14ac:dyDescent="0.2">
      <c r="A15" s="41" t="s">
        <v>32</v>
      </c>
      <c r="B15" s="36">
        <v>1</v>
      </c>
      <c r="C15" s="36">
        <v>4</v>
      </c>
      <c r="D15" s="37"/>
      <c r="E15" s="38"/>
      <c r="F15" s="39">
        <f t="shared" ref="F15:G20" si="1">F16</f>
        <v>8072</v>
      </c>
      <c r="G15" s="39">
        <f t="shared" si="1"/>
        <v>8072</v>
      </c>
    </row>
    <row r="16" spans="1:8" ht="33.75" hidden="1" customHeight="1" x14ac:dyDescent="0.2">
      <c r="A16" s="40" t="s">
        <v>505</v>
      </c>
      <c r="B16" s="36">
        <v>1</v>
      </c>
      <c r="C16" s="36">
        <v>4</v>
      </c>
      <c r="D16" s="37">
        <v>1800000000</v>
      </c>
      <c r="E16" s="38" t="s">
        <v>138</v>
      </c>
      <c r="F16" s="39">
        <f t="shared" si="1"/>
        <v>8072</v>
      </c>
      <c r="G16" s="39">
        <f t="shared" si="1"/>
        <v>8072</v>
      </c>
    </row>
    <row r="17" spans="1:7" ht="22.5" hidden="1" customHeight="1" x14ac:dyDescent="0.2">
      <c r="A17" s="40" t="s">
        <v>250</v>
      </c>
      <c r="B17" s="36">
        <v>1</v>
      </c>
      <c r="C17" s="36">
        <v>4</v>
      </c>
      <c r="D17" s="37">
        <v>1810000000</v>
      </c>
      <c r="E17" s="38" t="s">
        <v>138</v>
      </c>
      <c r="F17" s="39">
        <f t="shared" si="1"/>
        <v>8072</v>
      </c>
      <c r="G17" s="39">
        <f t="shared" si="1"/>
        <v>8072</v>
      </c>
    </row>
    <row r="18" spans="1:7" ht="33.75" hidden="1" customHeight="1" x14ac:dyDescent="0.2">
      <c r="A18" s="40" t="s">
        <v>251</v>
      </c>
      <c r="B18" s="36">
        <v>1</v>
      </c>
      <c r="C18" s="36">
        <v>4</v>
      </c>
      <c r="D18" s="37">
        <v>1810100000</v>
      </c>
      <c r="E18" s="38"/>
      <c r="F18" s="39">
        <f t="shared" si="1"/>
        <v>8072</v>
      </c>
      <c r="G18" s="39">
        <f t="shared" si="1"/>
        <v>8072</v>
      </c>
    </row>
    <row r="19" spans="1:7" ht="11.25" hidden="1" customHeight="1" x14ac:dyDescent="0.2">
      <c r="A19" s="40" t="s">
        <v>128</v>
      </c>
      <c r="B19" s="36">
        <v>1</v>
      </c>
      <c r="C19" s="36">
        <v>4</v>
      </c>
      <c r="D19" s="37">
        <v>1810102040</v>
      </c>
      <c r="E19" s="38" t="s">
        <v>138</v>
      </c>
      <c r="F19" s="39">
        <f t="shared" si="1"/>
        <v>8072</v>
      </c>
      <c r="G19" s="39">
        <f t="shared" si="1"/>
        <v>8072</v>
      </c>
    </row>
    <row r="20" spans="1:7" ht="45" hidden="1" customHeight="1" x14ac:dyDescent="0.2">
      <c r="A20" s="41" t="s">
        <v>142</v>
      </c>
      <c r="B20" s="36">
        <v>1</v>
      </c>
      <c r="C20" s="36">
        <v>4</v>
      </c>
      <c r="D20" s="37">
        <v>1810102040</v>
      </c>
      <c r="E20" s="38" t="s">
        <v>143</v>
      </c>
      <c r="F20" s="39">
        <f t="shared" si="1"/>
        <v>8072</v>
      </c>
      <c r="G20" s="39">
        <f t="shared" si="1"/>
        <v>8072</v>
      </c>
    </row>
    <row r="21" spans="1:7" ht="22.5" hidden="1" x14ac:dyDescent="0.2">
      <c r="A21" s="41" t="s">
        <v>147</v>
      </c>
      <c r="B21" s="36">
        <v>1</v>
      </c>
      <c r="C21" s="36">
        <v>4</v>
      </c>
      <c r="D21" s="37">
        <v>1810102040</v>
      </c>
      <c r="E21" s="38" t="s">
        <v>148</v>
      </c>
      <c r="F21" s="39">
        <v>8072</v>
      </c>
      <c r="G21" s="39">
        <v>8072</v>
      </c>
    </row>
    <row r="22" spans="1:7" ht="11.25" customHeight="1" x14ac:dyDescent="0.2">
      <c r="A22" s="35" t="s">
        <v>33</v>
      </c>
      <c r="B22" s="36">
        <v>1</v>
      </c>
      <c r="C22" s="36">
        <v>11</v>
      </c>
      <c r="D22" s="37"/>
      <c r="E22" s="38" t="s">
        <v>138</v>
      </c>
      <c r="F22" s="39">
        <f t="shared" ref="F22:G27" si="2">F23</f>
        <v>50</v>
      </c>
      <c r="G22" s="39">
        <f t="shared" si="2"/>
        <v>50</v>
      </c>
    </row>
    <row r="23" spans="1:7" ht="33.75" hidden="1" customHeight="1" x14ac:dyDescent="0.2">
      <c r="A23" s="40" t="s">
        <v>313</v>
      </c>
      <c r="B23" s="36">
        <v>1</v>
      </c>
      <c r="C23" s="36">
        <v>11</v>
      </c>
      <c r="D23" s="37">
        <v>1100000000</v>
      </c>
      <c r="E23" s="38" t="s">
        <v>138</v>
      </c>
      <c r="F23" s="39">
        <f t="shared" si="2"/>
        <v>50</v>
      </c>
      <c r="G23" s="39">
        <f t="shared" si="2"/>
        <v>50</v>
      </c>
    </row>
    <row r="24" spans="1:7" ht="38.25" hidden="1" customHeight="1" x14ac:dyDescent="0.2">
      <c r="A24" s="40" t="s">
        <v>157</v>
      </c>
      <c r="B24" s="36">
        <v>1</v>
      </c>
      <c r="C24" s="36">
        <v>11</v>
      </c>
      <c r="D24" s="37">
        <v>1110000000</v>
      </c>
      <c r="E24" s="38" t="s">
        <v>138</v>
      </c>
      <c r="F24" s="39">
        <f t="shared" si="2"/>
        <v>50</v>
      </c>
      <c r="G24" s="39">
        <f t="shared" si="2"/>
        <v>50</v>
      </c>
    </row>
    <row r="25" spans="1:7" ht="33.75" hidden="1" customHeight="1" x14ac:dyDescent="0.2">
      <c r="A25" s="40" t="s">
        <v>229</v>
      </c>
      <c r="B25" s="36">
        <v>1</v>
      </c>
      <c r="C25" s="36">
        <v>11</v>
      </c>
      <c r="D25" s="37">
        <v>1110100000</v>
      </c>
      <c r="E25" s="38" t="s">
        <v>138</v>
      </c>
      <c r="F25" s="39">
        <f t="shared" si="2"/>
        <v>50</v>
      </c>
      <c r="G25" s="39">
        <f t="shared" si="2"/>
        <v>50</v>
      </c>
    </row>
    <row r="26" spans="1:7" ht="33.75" hidden="1" customHeight="1" x14ac:dyDescent="0.2">
      <c r="A26" s="40" t="s">
        <v>131</v>
      </c>
      <c r="B26" s="36">
        <v>1</v>
      </c>
      <c r="C26" s="36">
        <v>11</v>
      </c>
      <c r="D26" s="37">
        <v>1110122020</v>
      </c>
      <c r="E26" s="38"/>
      <c r="F26" s="39">
        <f t="shared" si="2"/>
        <v>50</v>
      </c>
      <c r="G26" s="39">
        <f t="shared" si="2"/>
        <v>50</v>
      </c>
    </row>
    <row r="27" spans="1:7" ht="11.25" hidden="1" customHeight="1" x14ac:dyDescent="0.2">
      <c r="A27" s="41" t="s">
        <v>149</v>
      </c>
      <c r="B27" s="36">
        <v>1</v>
      </c>
      <c r="C27" s="36">
        <v>11</v>
      </c>
      <c r="D27" s="37">
        <v>1110122020</v>
      </c>
      <c r="E27" s="38" t="s">
        <v>150</v>
      </c>
      <c r="F27" s="39">
        <f t="shared" si="2"/>
        <v>50</v>
      </c>
      <c r="G27" s="39">
        <f t="shared" si="2"/>
        <v>50</v>
      </c>
    </row>
    <row r="28" spans="1:7" hidden="1" x14ac:dyDescent="0.2">
      <c r="A28" s="41" t="s">
        <v>132</v>
      </c>
      <c r="B28" s="36">
        <v>1</v>
      </c>
      <c r="C28" s="36">
        <v>11</v>
      </c>
      <c r="D28" s="37">
        <v>1110122020</v>
      </c>
      <c r="E28" s="38" t="s">
        <v>125</v>
      </c>
      <c r="F28" s="39">
        <v>50</v>
      </c>
      <c r="G28" s="42">
        <v>50</v>
      </c>
    </row>
    <row r="29" spans="1:7" ht="11.25" customHeight="1" x14ac:dyDescent="0.2">
      <c r="A29" s="35" t="s">
        <v>34</v>
      </c>
      <c r="B29" s="36">
        <v>1</v>
      </c>
      <c r="C29" s="36">
        <v>13</v>
      </c>
      <c r="D29" s="37" t="s">
        <v>138</v>
      </c>
      <c r="E29" s="38" t="s">
        <v>138</v>
      </c>
      <c r="F29" s="39">
        <f>F30+F35+F46+F52+F59+F74</f>
        <v>5702</v>
      </c>
      <c r="G29" s="39">
        <f>G30+G35+G46+G52+G59+G74</f>
        <v>6332</v>
      </c>
    </row>
    <row r="30" spans="1:7" ht="22.5" hidden="1" customHeight="1" x14ac:dyDescent="0.2">
      <c r="A30" s="40" t="s">
        <v>506</v>
      </c>
      <c r="B30" s="36">
        <v>1</v>
      </c>
      <c r="C30" s="36">
        <v>13</v>
      </c>
      <c r="D30" s="37">
        <v>2500000000</v>
      </c>
      <c r="E30" s="38" t="s">
        <v>138</v>
      </c>
      <c r="F30" s="39">
        <f t="shared" ref="F30:G33" si="3">F31</f>
        <v>1</v>
      </c>
      <c r="G30" s="39">
        <f t="shared" si="3"/>
        <v>1</v>
      </c>
    </row>
    <row r="31" spans="1:7" ht="35.25" hidden="1" customHeight="1" x14ac:dyDescent="0.2">
      <c r="A31" s="40" t="s">
        <v>230</v>
      </c>
      <c r="B31" s="36">
        <v>1</v>
      </c>
      <c r="C31" s="36">
        <v>13</v>
      </c>
      <c r="D31" s="37">
        <v>2500100000</v>
      </c>
      <c r="E31" s="38" t="s">
        <v>138</v>
      </c>
      <c r="F31" s="39">
        <f t="shared" si="3"/>
        <v>1</v>
      </c>
      <c r="G31" s="39">
        <f t="shared" si="3"/>
        <v>1</v>
      </c>
    </row>
    <row r="32" spans="1:7" ht="35.25" hidden="1" customHeight="1" x14ac:dyDescent="0.2">
      <c r="A32" s="40" t="s">
        <v>203</v>
      </c>
      <c r="B32" s="36">
        <v>1</v>
      </c>
      <c r="C32" s="36">
        <v>13</v>
      </c>
      <c r="D32" s="37">
        <v>2500199990</v>
      </c>
      <c r="E32" s="38"/>
      <c r="F32" s="39">
        <f t="shared" si="3"/>
        <v>1</v>
      </c>
      <c r="G32" s="39">
        <f t="shared" si="3"/>
        <v>1</v>
      </c>
    </row>
    <row r="33" spans="1:7" ht="22.5" hidden="1" customHeight="1" x14ac:dyDescent="0.2">
      <c r="A33" s="41" t="s">
        <v>271</v>
      </c>
      <c r="B33" s="36">
        <v>1</v>
      </c>
      <c r="C33" s="36">
        <v>13</v>
      </c>
      <c r="D33" s="37">
        <v>2500199990</v>
      </c>
      <c r="E33" s="38" t="s">
        <v>139</v>
      </c>
      <c r="F33" s="39">
        <f t="shared" si="3"/>
        <v>1</v>
      </c>
      <c r="G33" s="39">
        <f t="shared" si="3"/>
        <v>1</v>
      </c>
    </row>
    <row r="34" spans="1:7" ht="22.5" hidden="1" x14ac:dyDescent="0.2">
      <c r="A34" s="41" t="s">
        <v>140</v>
      </c>
      <c r="B34" s="36">
        <v>1</v>
      </c>
      <c r="C34" s="36">
        <v>13</v>
      </c>
      <c r="D34" s="37">
        <v>2500199990</v>
      </c>
      <c r="E34" s="38" t="s">
        <v>141</v>
      </c>
      <c r="F34" s="39">
        <v>1</v>
      </c>
      <c r="G34" s="39">
        <v>1</v>
      </c>
    </row>
    <row r="35" spans="1:7" ht="33.75" hidden="1" customHeight="1" x14ac:dyDescent="0.2">
      <c r="A35" s="40" t="s">
        <v>409</v>
      </c>
      <c r="B35" s="36">
        <v>1</v>
      </c>
      <c r="C35" s="36">
        <v>13</v>
      </c>
      <c r="D35" s="37">
        <v>1000000000</v>
      </c>
      <c r="E35" s="38" t="s">
        <v>138</v>
      </c>
      <c r="F35" s="39">
        <f>F36+F41</f>
        <v>1</v>
      </c>
      <c r="G35" s="39">
        <f>G36+G41</f>
        <v>1</v>
      </c>
    </row>
    <row r="36" spans="1:7" ht="33" hidden="1" customHeight="1" x14ac:dyDescent="0.2">
      <c r="A36" s="40" t="s">
        <v>197</v>
      </c>
      <c r="B36" s="36">
        <v>1</v>
      </c>
      <c r="C36" s="36">
        <v>13</v>
      </c>
      <c r="D36" s="37">
        <v>1020000000</v>
      </c>
      <c r="E36" s="38" t="s">
        <v>138</v>
      </c>
      <c r="F36" s="39">
        <f t="shared" ref="F36:G39" si="4">F37</f>
        <v>0.5</v>
      </c>
      <c r="G36" s="39">
        <f t="shared" si="4"/>
        <v>0.5</v>
      </c>
    </row>
    <row r="37" spans="1:7" ht="21.75" hidden="1" customHeight="1" x14ac:dyDescent="0.2">
      <c r="A37" s="40" t="s">
        <v>198</v>
      </c>
      <c r="B37" s="36">
        <v>1</v>
      </c>
      <c r="C37" s="36">
        <v>13</v>
      </c>
      <c r="D37" s="37">
        <v>1020100000</v>
      </c>
      <c r="E37" s="38" t="s">
        <v>138</v>
      </c>
      <c r="F37" s="39">
        <f t="shared" si="4"/>
        <v>0.5</v>
      </c>
      <c r="G37" s="39">
        <f t="shared" si="4"/>
        <v>0.5</v>
      </c>
    </row>
    <row r="38" spans="1:7" ht="21.75" hidden="1" customHeight="1" x14ac:dyDescent="0.2">
      <c r="A38" s="40" t="s">
        <v>199</v>
      </c>
      <c r="B38" s="36">
        <v>1</v>
      </c>
      <c r="C38" s="36">
        <v>13</v>
      </c>
      <c r="D38" s="37">
        <v>1020120040</v>
      </c>
      <c r="E38" s="38"/>
      <c r="F38" s="39">
        <f t="shared" si="4"/>
        <v>0.5</v>
      </c>
      <c r="G38" s="39">
        <f t="shared" si="4"/>
        <v>0.5</v>
      </c>
    </row>
    <row r="39" spans="1:7" ht="22.5" hidden="1" customHeight="1" x14ac:dyDescent="0.2">
      <c r="A39" s="41" t="s">
        <v>271</v>
      </c>
      <c r="B39" s="43">
        <v>1</v>
      </c>
      <c r="C39" s="43">
        <v>13</v>
      </c>
      <c r="D39" s="28">
        <v>1020120040</v>
      </c>
      <c r="E39" s="38" t="s">
        <v>139</v>
      </c>
      <c r="F39" s="39">
        <f t="shared" si="4"/>
        <v>0.5</v>
      </c>
      <c r="G39" s="39">
        <f t="shared" si="4"/>
        <v>0.5</v>
      </c>
    </row>
    <row r="40" spans="1:7" ht="22.5" hidden="1" x14ac:dyDescent="0.2">
      <c r="A40" s="44" t="s">
        <v>140</v>
      </c>
      <c r="B40" s="43">
        <v>1</v>
      </c>
      <c r="C40" s="43">
        <v>13</v>
      </c>
      <c r="D40" s="28">
        <v>1020120040</v>
      </c>
      <c r="E40" s="38" t="s">
        <v>141</v>
      </c>
      <c r="F40" s="39">
        <v>0.5</v>
      </c>
      <c r="G40" s="39">
        <v>0.5</v>
      </c>
    </row>
    <row r="41" spans="1:7" ht="11.25" hidden="1" customHeight="1" x14ac:dyDescent="0.2">
      <c r="A41" s="6" t="s">
        <v>211</v>
      </c>
      <c r="B41" s="43">
        <v>1</v>
      </c>
      <c r="C41" s="43">
        <v>13</v>
      </c>
      <c r="D41" s="20">
        <v>1030000000</v>
      </c>
      <c r="E41" s="45"/>
      <c r="F41" s="19">
        <f t="shared" ref="F41:G44" si="5">F42</f>
        <v>0.5</v>
      </c>
      <c r="G41" s="19">
        <f t="shared" si="5"/>
        <v>0.5</v>
      </c>
    </row>
    <row r="42" spans="1:7" ht="42" hidden="1" customHeight="1" x14ac:dyDescent="0.2">
      <c r="A42" s="6" t="s">
        <v>212</v>
      </c>
      <c r="B42" s="43">
        <v>1</v>
      </c>
      <c r="C42" s="43">
        <v>13</v>
      </c>
      <c r="D42" s="20">
        <v>1030100000</v>
      </c>
      <c r="E42" s="45"/>
      <c r="F42" s="19">
        <f t="shared" si="5"/>
        <v>0.5</v>
      </c>
      <c r="G42" s="19">
        <f t="shared" si="5"/>
        <v>0.5</v>
      </c>
    </row>
    <row r="43" spans="1:7" ht="25.5" hidden="1" customHeight="1" x14ac:dyDescent="0.2">
      <c r="A43" s="6" t="s">
        <v>203</v>
      </c>
      <c r="B43" s="43">
        <v>1</v>
      </c>
      <c r="C43" s="43">
        <v>13</v>
      </c>
      <c r="D43" s="20">
        <v>1030199990</v>
      </c>
      <c r="E43" s="45"/>
      <c r="F43" s="19">
        <f t="shared" si="5"/>
        <v>0.5</v>
      </c>
      <c r="G43" s="19">
        <f t="shared" si="5"/>
        <v>0.5</v>
      </c>
    </row>
    <row r="44" spans="1:7" ht="26.25" hidden="1" customHeight="1" x14ac:dyDescent="0.2">
      <c r="A44" s="41" t="s">
        <v>271</v>
      </c>
      <c r="B44" s="43">
        <v>1</v>
      </c>
      <c r="C44" s="43">
        <v>13</v>
      </c>
      <c r="D44" s="20">
        <v>1030199990</v>
      </c>
      <c r="E44" s="38" t="s">
        <v>139</v>
      </c>
      <c r="F44" s="19">
        <f t="shared" si="5"/>
        <v>0.5</v>
      </c>
      <c r="G44" s="19">
        <f t="shared" si="5"/>
        <v>0.5</v>
      </c>
    </row>
    <row r="45" spans="1:7" ht="22.5" hidden="1" x14ac:dyDescent="0.2">
      <c r="A45" s="41" t="s">
        <v>140</v>
      </c>
      <c r="B45" s="36">
        <v>1</v>
      </c>
      <c r="C45" s="36">
        <v>13</v>
      </c>
      <c r="D45" s="20">
        <v>1030199990</v>
      </c>
      <c r="E45" s="38" t="s">
        <v>141</v>
      </c>
      <c r="F45" s="19">
        <v>0.5</v>
      </c>
      <c r="G45" s="117">
        <v>0.5</v>
      </c>
    </row>
    <row r="46" spans="1:7" ht="22.5" hidden="1" customHeight="1" x14ac:dyDescent="0.2">
      <c r="A46" s="46" t="s">
        <v>331</v>
      </c>
      <c r="B46" s="43">
        <v>1</v>
      </c>
      <c r="C46" s="43">
        <v>13</v>
      </c>
      <c r="D46" s="28">
        <v>1200000000</v>
      </c>
      <c r="E46" s="38" t="s">
        <v>138</v>
      </c>
      <c r="F46" s="39">
        <f t="shared" ref="F46:G50" si="6">F47</f>
        <v>13</v>
      </c>
      <c r="G46" s="39">
        <f t="shared" si="6"/>
        <v>13</v>
      </c>
    </row>
    <row r="47" spans="1:7" ht="24.75" hidden="1" customHeight="1" x14ac:dyDescent="0.2">
      <c r="A47" s="41" t="s">
        <v>314</v>
      </c>
      <c r="B47" s="36">
        <v>1</v>
      </c>
      <c r="C47" s="36">
        <v>13</v>
      </c>
      <c r="D47" s="28" t="s">
        <v>315</v>
      </c>
      <c r="E47" s="38"/>
      <c r="F47" s="39">
        <f t="shared" si="6"/>
        <v>13</v>
      </c>
      <c r="G47" s="39">
        <f t="shared" si="6"/>
        <v>13</v>
      </c>
    </row>
    <row r="48" spans="1:7" ht="22.5" hidden="1" x14ac:dyDescent="0.2">
      <c r="A48" s="40" t="s">
        <v>202</v>
      </c>
      <c r="B48" s="36">
        <v>1</v>
      </c>
      <c r="C48" s="36">
        <v>13</v>
      </c>
      <c r="D48" s="37" t="s">
        <v>316</v>
      </c>
      <c r="E48" s="38"/>
      <c r="F48" s="39">
        <f t="shared" si="6"/>
        <v>13</v>
      </c>
      <c r="G48" s="39">
        <f t="shared" si="6"/>
        <v>13</v>
      </c>
    </row>
    <row r="49" spans="1:7" ht="22.5" hidden="1" x14ac:dyDescent="0.2">
      <c r="A49" s="40" t="s">
        <v>203</v>
      </c>
      <c r="B49" s="36">
        <v>1</v>
      </c>
      <c r="C49" s="36">
        <v>13</v>
      </c>
      <c r="D49" s="37" t="s">
        <v>317</v>
      </c>
      <c r="E49" s="38"/>
      <c r="F49" s="39">
        <f t="shared" si="6"/>
        <v>13</v>
      </c>
      <c r="G49" s="39">
        <f t="shared" si="6"/>
        <v>13</v>
      </c>
    </row>
    <row r="50" spans="1:7" ht="22.5" hidden="1" x14ac:dyDescent="0.2">
      <c r="A50" s="41" t="s">
        <v>271</v>
      </c>
      <c r="B50" s="36">
        <v>1</v>
      </c>
      <c r="C50" s="36">
        <v>13</v>
      </c>
      <c r="D50" s="37" t="s">
        <v>317</v>
      </c>
      <c r="E50" s="38">
        <v>200</v>
      </c>
      <c r="F50" s="39">
        <f t="shared" si="6"/>
        <v>13</v>
      </c>
      <c r="G50" s="39">
        <f t="shared" si="6"/>
        <v>13</v>
      </c>
    </row>
    <row r="51" spans="1:7" ht="22.5" hidden="1" x14ac:dyDescent="0.2">
      <c r="A51" s="41" t="s">
        <v>140</v>
      </c>
      <c r="B51" s="36">
        <v>1</v>
      </c>
      <c r="C51" s="36">
        <v>13</v>
      </c>
      <c r="D51" s="37" t="s">
        <v>317</v>
      </c>
      <c r="E51" s="38">
        <v>240</v>
      </c>
      <c r="F51" s="39">
        <v>13</v>
      </c>
      <c r="G51" s="39">
        <v>13</v>
      </c>
    </row>
    <row r="52" spans="1:7" ht="22.5" hidden="1" customHeight="1" x14ac:dyDescent="0.2">
      <c r="A52" s="40" t="s">
        <v>410</v>
      </c>
      <c r="B52" s="36">
        <v>1</v>
      </c>
      <c r="C52" s="36">
        <v>13</v>
      </c>
      <c r="D52" s="37">
        <v>1700000000</v>
      </c>
      <c r="E52" s="38" t="s">
        <v>138</v>
      </c>
      <c r="F52" s="39">
        <f>F53</f>
        <v>487</v>
      </c>
      <c r="G52" s="39">
        <f>G53</f>
        <v>407</v>
      </c>
    </row>
    <row r="53" spans="1:7" ht="38.25" hidden="1" customHeight="1" x14ac:dyDescent="0.2">
      <c r="A53" s="40" t="s">
        <v>252</v>
      </c>
      <c r="B53" s="36">
        <v>1</v>
      </c>
      <c r="C53" s="36">
        <v>13</v>
      </c>
      <c r="D53" s="37">
        <v>1700100000</v>
      </c>
      <c r="E53" s="38" t="s">
        <v>138</v>
      </c>
      <c r="F53" s="39">
        <f>F54</f>
        <v>487</v>
      </c>
      <c r="G53" s="39">
        <f>G54</f>
        <v>407</v>
      </c>
    </row>
    <row r="54" spans="1:7" ht="35.25" hidden="1" customHeight="1" x14ac:dyDescent="0.2">
      <c r="A54" s="40" t="s">
        <v>203</v>
      </c>
      <c r="B54" s="36">
        <v>1</v>
      </c>
      <c r="C54" s="36">
        <v>13</v>
      </c>
      <c r="D54" s="37">
        <v>1700199990</v>
      </c>
      <c r="E54" s="38"/>
      <c r="F54" s="39">
        <f>F55+F57</f>
        <v>487</v>
      </c>
      <c r="G54" s="39">
        <f>G55+G57</f>
        <v>407</v>
      </c>
    </row>
    <row r="55" spans="1:7" ht="22.5" hidden="1" customHeight="1" x14ac:dyDescent="0.2">
      <c r="A55" s="41" t="s">
        <v>271</v>
      </c>
      <c r="B55" s="36">
        <v>1</v>
      </c>
      <c r="C55" s="36">
        <v>13</v>
      </c>
      <c r="D55" s="37">
        <v>1700199990</v>
      </c>
      <c r="E55" s="38" t="s">
        <v>139</v>
      </c>
      <c r="F55" s="39">
        <f>F56</f>
        <v>440</v>
      </c>
      <c r="G55" s="39">
        <f>G56</f>
        <v>360</v>
      </c>
    </row>
    <row r="56" spans="1:7" ht="22.5" hidden="1" x14ac:dyDescent="0.2">
      <c r="A56" s="41" t="s">
        <v>140</v>
      </c>
      <c r="B56" s="36">
        <v>1</v>
      </c>
      <c r="C56" s="36">
        <v>13</v>
      </c>
      <c r="D56" s="37">
        <v>1700199990</v>
      </c>
      <c r="E56" s="38" t="s">
        <v>141</v>
      </c>
      <c r="F56" s="39">
        <v>440</v>
      </c>
      <c r="G56" s="39">
        <v>360</v>
      </c>
    </row>
    <row r="57" spans="1:7" ht="11.25" hidden="1" customHeight="1" x14ac:dyDescent="0.2">
      <c r="A57" s="41" t="s">
        <v>149</v>
      </c>
      <c r="B57" s="36">
        <v>1</v>
      </c>
      <c r="C57" s="36">
        <v>13</v>
      </c>
      <c r="D57" s="37">
        <v>1700199990</v>
      </c>
      <c r="E57" s="38" t="s">
        <v>150</v>
      </c>
      <c r="F57" s="39">
        <f>F58</f>
        <v>47</v>
      </c>
      <c r="G57" s="39">
        <f>G58</f>
        <v>47</v>
      </c>
    </row>
    <row r="58" spans="1:7" hidden="1" x14ac:dyDescent="0.2">
      <c r="A58" s="41" t="s">
        <v>151</v>
      </c>
      <c r="B58" s="36">
        <v>1</v>
      </c>
      <c r="C58" s="36">
        <v>13</v>
      </c>
      <c r="D58" s="37">
        <v>1700199990</v>
      </c>
      <c r="E58" s="38" t="s">
        <v>152</v>
      </c>
      <c r="F58" s="39">
        <v>47</v>
      </c>
      <c r="G58" s="42">
        <v>47</v>
      </c>
    </row>
    <row r="59" spans="1:7" ht="33.75" hidden="1" customHeight="1" x14ac:dyDescent="0.2">
      <c r="A59" s="40" t="s">
        <v>505</v>
      </c>
      <c r="B59" s="36">
        <v>1</v>
      </c>
      <c r="C59" s="36">
        <v>13</v>
      </c>
      <c r="D59" s="37">
        <v>1800000000</v>
      </c>
      <c r="E59" s="38" t="s">
        <v>138</v>
      </c>
      <c r="F59" s="39">
        <f>F60</f>
        <v>4516</v>
      </c>
      <c r="G59" s="39">
        <f>G60</f>
        <v>4506</v>
      </c>
    </row>
    <row r="60" spans="1:7" ht="22.5" hidden="1" customHeight="1" x14ac:dyDescent="0.2">
      <c r="A60" s="40" t="s">
        <v>248</v>
      </c>
      <c r="B60" s="36">
        <v>1</v>
      </c>
      <c r="C60" s="36">
        <v>13</v>
      </c>
      <c r="D60" s="37">
        <v>1810000000</v>
      </c>
      <c r="E60" s="38" t="s">
        <v>138</v>
      </c>
      <c r="F60" s="39">
        <f>F61</f>
        <v>4516</v>
      </c>
      <c r="G60" s="39">
        <f>G61</f>
        <v>4506</v>
      </c>
    </row>
    <row r="61" spans="1:7" ht="33.75" hidden="1" customHeight="1" x14ac:dyDescent="0.2">
      <c r="A61" s="40" t="s">
        <v>249</v>
      </c>
      <c r="B61" s="36">
        <v>1</v>
      </c>
      <c r="C61" s="36">
        <v>13</v>
      </c>
      <c r="D61" s="37">
        <v>1810100000</v>
      </c>
      <c r="E61" s="38"/>
      <c r="F61" s="39">
        <f>F62+F69</f>
        <v>4516</v>
      </c>
      <c r="G61" s="39">
        <f>G62+G69</f>
        <v>4506</v>
      </c>
    </row>
    <row r="62" spans="1:7" ht="27.75" hidden="1" customHeight="1" x14ac:dyDescent="0.2">
      <c r="A62" s="40" t="s">
        <v>200</v>
      </c>
      <c r="B62" s="36">
        <v>1</v>
      </c>
      <c r="C62" s="36">
        <v>13</v>
      </c>
      <c r="D62" s="37">
        <v>1810100590</v>
      </c>
      <c r="E62" s="38" t="s">
        <v>138</v>
      </c>
      <c r="F62" s="39">
        <f>F63+F65+F67</f>
        <v>4427</v>
      </c>
      <c r="G62" s="39">
        <f>G63+G65+G67</f>
        <v>4417</v>
      </c>
    </row>
    <row r="63" spans="1:7" ht="45" hidden="1" customHeight="1" x14ac:dyDescent="0.2">
      <c r="A63" s="41" t="s">
        <v>142</v>
      </c>
      <c r="B63" s="36">
        <v>1</v>
      </c>
      <c r="C63" s="36">
        <v>13</v>
      </c>
      <c r="D63" s="37">
        <v>1810100590</v>
      </c>
      <c r="E63" s="38" t="s">
        <v>143</v>
      </c>
      <c r="F63" s="39">
        <f>F64</f>
        <v>4340</v>
      </c>
      <c r="G63" s="39">
        <f>G64</f>
        <v>4340</v>
      </c>
    </row>
    <row r="64" spans="1:7" hidden="1" x14ac:dyDescent="0.2">
      <c r="A64" s="41" t="s">
        <v>144</v>
      </c>
      <c r="B64" s="36">
        <v>1</v>
      </c>
      <c r="C64" s="36">
        <v>13</v>
      </c>
      <c r="D64" s="37">
        <v>1810100590</v>
      </c>
      <c r="E64" s="38" t="s">
        <v>145</v>
      </c>
      <c r="F64" s="39">
        <v>4340</v>
      </c>
      <c r="G64" s="39">
        <v>4340</v>
      </c>
    </row>
    <row r="65" spans="1:7" ht="22.5" hidden="1" customHeight="1" x14ac:dyDescent="0.2">
      <c r="A65" s="41" t="s">
        <v>271</v>
      </c>
      <c r="B65" s="36">
        <v>1</v>
      </c>
      <c r="C65" s="36">
        <v>13</v>
      </c>
      <c r="D65" s="37">
        <v>1810100590</v>
      </c>
      <c r="E65" s="38" t="s">
        <v>139</v>
      </c>
      <c r="F65" s="39">
        <f>F66</f>
        <v>70</v>
      </c>
      <c r="G65" s="39">
        <f>G66</f>
        <v>60</v>
      </c>
    </row>
    <row r="66" spans="1:7" ht="22.5" hidden="1" x14ac:dyDescent="0.2">
      <c r="A66" s="41" t="s">
        <v>140</v>
      </c>
      <c r="B66" s="36">
        <v>1</v>
      </c>
      <c r="C66" s="36">
        <v>13</v>
      </c>
      <c r="D66" s="37">
        <v>1810100590</v>
      </c>
      <c r="E66" s="38" t="s">
        <v>141</v>
      </c>
      <c r="F66" s="39">
        <v>70</v>
      </c>
      <c r="G66" s="42">
        <v>60</v>
      </c>
    </row>
    <row r="67" spans="1:7" ht="11.25" hidden="1" customHeight="1" x14ac:dyDescent="0.2">
      <c r="A67" s="41" t="s">
        <v>149</v>
      </c>
      <c r="B67" s="36">
        <v>1</v>
      </c>
      <c r="C67" s="36">
        <v>13</v>
      </c>
      <c r="D67" s="37">
        <v>1810100590</v>
      </c>
      <c r="E67" s="38" t="s">
        <v>150</v>
      </c>
      <c r="F67" s="39">
        <f>F68</f>
        <v>17</v>
      </c>
      <c r="G67" s="39">
        <f>G68</f>
        <v>17</v>
      </c>
    </row>
    <row r="68" spans="1:7" hidden="1" x14ac:dyDescent="0.2">
      <c r="A68" s="41" t="s">
        <v>151</v>
      </c>
      <c r="B68" s="36">
        <v>1</v>
      </c>
      <c r="C68" s="36">
        <v>13</v>
      </c>
      <c r="D68" s="37">
        <v>1810100590</v>
      </c>
      <c r="E68" s="38" t="s">
        <v>152</v>
      </c>
      <c r="F68" s="39">
        <v>17</v>
      </c>
      <c r="G68" s="42">
        <v>17</v>
      </c>
    </row>
    <row r="69" spans="1:7" ht="11.25" hidden="1" customHeight="1" x14ac:dyDescent="0.2">
      <c r="A69" s="5" t="s">
        <v>201</v>
      </c>
      <c r="B69" s="36">
        <v>1</v>
      </c>
      <c r="C69" s="36">
        <v>13</v>
      </c>
      <c r="D69" s="37">
        <v>1810102400</v>
      </c>
      <c r="E69" s="38"/>
      <c r="F69" s="39">
        <f>F70+F72</f>
        <v>89</v>
      </c>
      <c r="G69" s="39">
        <f>G70+G72</f>
        <v>89</v>
      </c>
    </row>
    <row r="70" spans="1:7" ht="22.5" hidden="1" customHeight="1" x14ac:dyDescent="0.2">
      <c r="A70" s="41" t="s">
        <v>271</v>
      </c>
      <c r="B70" s="36">
        <v>1</v>
      </c>
      <c r="C70" s="36">
        <v>13</v>
      </c>
      <c r="D70" s="37">
        <v>1810102400</v>
      </c>
      <c r="E70" s="38">
        <v>200</v>
      </c>
      <c r="F70" s="39">
        <f>F71</f>
        <v>70</v>
      </c>
      <c r="G70" s="39">
        <f>G71</f>
        <v>70</v>
      </c>
    </row>
    <row r="71" spans="1:7" ht="22.5" hidden="1" x14ac:dyDescent="0.2">
      <c r="A71" s="41" t="s">
        <v>140</v>
      </c>
      <c r="B71" s="36">
        <v>1</v>
      </c>
      <c r="C71" s="36">
        <v>13</v>
      </c>
      <c r="D71" s="37">
        <v>1810102400</v>
      </c>
      <c r="E71" s="38">
        <v>240</v>
      </c>
      <c r="F71" s="39">
        <v>70</v>
      </c>
      <c r="G71" s="42">
        <v>70</v>
      </c>
    </row>
    <row r="72" spans="1:7" hidden="1" x14ac:dyDescent="0.2">
      <c r="A72" s="41" t="s">
        <v>149</v>
      </c>
      <c r="B72" s="36">
        <v>1</v>
      </c>
      <c r="C72" s="36">
        <v>13</v>
      </c>
      <c r="D72" s="37">
        <v>1810102400</v>
      </c>
      <c r="E72" s="38">
        <v>800</v>
      </c>
      <c r="F72" s="39">
        <f>F73</f>
        <v>19</v>
      </c>
      <c r="G72" s="42">
        <f>G73</f>
        <v>19</v>
      </c>
    </row>
    <row r="73" spans="1:7" hidden="1" x14ac:dyDescent="0.2">
      <c r="A73" s="41" t="s">
        <v>151</v>
      </c>
      <c r="B73" s="36">
        <v>1</v>
      </c>
      <c r="C73" s="36">
        <v>13</v>
      </c>
      <c r="D73" s="37">
        <v>1810102400</v>
      </c>
      <c r="E73" s="38">
        <v>850</v>
      </c>
      <c r="F73" s="39">
        <v>19</v>
      </c>
      <c r="G73" s="42">
        <v>19</v>
      </c>
    </row>
    <row r="74" spans="1:7" hidden="1" x14ac:dyDescent="0.2">
      <c r="A74" s="40" t="s">
        <v>160</v>
      </c>
      <c r="B74" s="36">
        <v>1</v>
      </c>
      <c r="C74" s="36">
        <v>13</v>
      </c>
      <c r="D74" s="37">
        <v>5000000000</v>
      </c>
      <c r="E74" s="38"/>
      <c r="F74" s="120">
        <f t="shared" ref="F74:G76" si="7">F75</f>
        <v>684</v>
      </c>
      <c r="G74" s="120">
        <f t="shared" si="7"/>
        <v>1404</v>
      </c>
    </row>
    <row r="75" spans="1:7" hidden="1" x14ac:dyDescent="0.2">
      <c r="A75" s="41" t="s">
        <v>386</v>
      </c>
      <c r="B75" s="36">
        <v>1</v>
      </c>
      <c r="C75" s="36">
        <v>13</v>
      </c>
      <c r="D75" s="37" t="s">
        <v>385</v>
      </c>
      <c r="E75" s="38"/>
      <c r="F75" s="120">
        <f t="shared" si="7"/>
        <v>684</v>
      </c>
      <c r="G75" s="120">
        <f t="shared" si="7"/>
        <v>1404</v>
      </c>
    </row>
    <row r="76" spans="1:7" hidden="1" x14ac:dyDescent="0.2">
      <c r="A76" s="41" t="s">
        <v>149</v>
      </c>
      <c r="B76" s="36">
        <v>1</v>
      </c>
      <c r="C76" s="36">
        <v>13</v>
      </c>
      <c r="D76" s="37" t="s">
        <v>385</v>
      </c>
      <c r="E76" s="38">
        <v>800</v>
      </c>
      <c r="F76" s="120">
        <f t="shared" si="7"/>
        <v>684</v>
      </c>
      <c r="G76" s="120">
        <f t="shared" si="7"/>
        <v>1404</v>
      </c>
    </row>
    <row r="77" spans="1:7" hidden="1" x14ac:dyDescent="0.2">
      <c r="A77" s="41" t="s">
        <v>132</v>
      </c>
      <c r="B77" s="36">
        <v>1</v>
      </c>
      <c r="C77" s="36">
        <v>13</v>
      </c>
      <c r="D77" s="37" t="s">
        <v>385</v>
      </c>
      <c r="E77" s="38">
        <v>870</v>
      </c>
      <c r="F77" s="121">
        <v>684</v>
      </c>
      <c r="G77" s="42">
        <v>1404</v>
      </c>
    </row>
    <row r="78" spans="1:7" ht="11.25" customHeight="1" x14ac:dyDescent="0.2">
      <c r="A78" s="35" t="s">
        <v>35</v>
      </c>
      <c r="B78" s="36">
        <v>2</v>
      </c>
      <c r="C78" s="36">
        <v>0</v>
      </c>
      <c r="D78" s="37" t="s">
        <v>138</v>
      </c>
      <c r="E78" s="38" t="s">
        <v>138</v>
      </c>
      <c r="F78" s="39">
        <f t="shared" ref="F78:G83" si="8">F79</f>
        <v>397.9</v>
      </c>
      <c r="G78" s="39">
        <f t="shared" si="8"/>
        <v>411.2</v>
      </c>
    </row>
    <row r="79" spans="1:7" ht="11.25" customHeight="1" x14ac:dyDescent="0.2">
      <c r="A79" s="35" t="s">
        <v>36</v>
      </c>
      <c r="B79" s="36">
        <v>2</v>
      </c>
      <c r="C79" s="36">
        <v>3</v>
      </c>
      <c r="D79" s="37" t="s">
        <v>138</v>
      </c>
      <c r="E79" s="38" t="s">
        <v>138</v>
      </c>
      <c r="F79" s="39">
        <f t="shared" si="8"/>
        <v>397.9</v>
      </c>
      <c r="G79" s="39">
        <f t="shared" si="8"/>
        <v>411.2</v>
      </c>
    </row>
    <row r="80" spans="1:7" ht="11.25" hidden="1" customHeight="1" x14ac:dyDescent="0.2">
      <c r="A80" s="40" t="s">
        <v>160</v>
      </c>
      <c r="B80" s="36">
        <v>2</v>
      </c>
      <c r="C80" s="36">
        <v>3</v>
      </c>
      <c r="D80" s="37">
        <v>5000000000</v>
      </c>
      <c r="E80" s="38" t="s">
        <v>138</v>
      </c>
      <c r="F80" s="39">
        <f t="shared" si="8"/>
        <v>397.9</v>
      </c>
      <c r="G80" s="39">
        <f t="shared" si="8"/>
        <v>411.2</v>
      </c>
    </row>
    <row r="81" spans="1:7" ht="31.5" hidden="1" customHeight="1" x14ac:dyDescent="0.2">
      <c r="A81" s="40" t="s">
        <v>253</v>
      </c>
      <c r="B81" s="36">
        <v>2</v>
      </c>
      <c r="C81" s="36">
        <v>3</v>
      </c>
      <c r="D81" s="37">
        <v>5000100000</v>
      </c>
      <c r="E81" s="38"/>
      <c r="F81" s="39">
        <f t="shared" si="8"/>
        <v>397.9</v>
      </c>
      <c r="G81" s="39">
        <f t="shared" si="8"/>
        <v>411.2</v>
      </c>
    </row>
    <row r="82" spans="1:7" ht="30.75" hidden="1" customHeight="1" x14ac:dyDescent="0.2">
      <c r="A82" s="40" t="s">
        <v>205</v>
      </c>
      <c r="B82" s="36">
        <v>2</v>
      </c>
      <c r="C82" s="36">
        <v>3</v>
      </c>
      <c r="D82" s="37">
        <v>5000151180</v>
      </c>
      <c r="E82" s="38" t="s">
        <v>138</v>
      </c>
      <c r="F82" s="39">
        <f t="shared" si="8"/>
        <v>397.9</v>
      </c>
      <c r="G82" s="39">
        <f t="shared" si="8"/>
        <v>411.2</v>
      </c>
    </row>
    <row r="83" spans="1:7" ht="50.25" hidden="1" customHeight="1" x14ac:dyDescent="0.2">
      <c r="A83" s="41" t="s">
        <v>142</v>
      </c>
      <c r="B83" s="36">
        <v>2</v>
      </c>
      <c r="C83" s="36">
        <v>3</v>
      </c>
      <c r="D83" s="37">
        <v>5000151180</v>
      </c>
      <c r="E83" s="38" t="s">
        <v>143</v>
      </c>
      <c r="F83" s="39">
        <f t="shared" si="8"/>
        <v>397.9</v>
      </c>
      <c r="G83" s="39">
        <f t="shared" si="8"/>
        <v>411.2</v>
      </c>
    </row>
    <row r="84" spans="1:7" ht="22.5" hidden="1" customHeight="1" x14ac:dyDescent="0.2">
      <c r="A84" s="41" t="s">
        <v>147</v>
      </c>
      <c r="B84" s="36">
        <v>2</v>
      </c>
      <c r="C84" s="36">
        <v>3</v>
      </c>
      <c r="D84" s="37">
        <v>5000151180</v>
      </c>
      <c r="E84" s="38" t="s">
        <v>148</v>
      </c>
      <c r="F84" s="39">
        <v>397.9</v>
      </c>
      <c r="G84" s="42">
        <v>411.2</v>
      </c>
    </row>
    <row r="85" spans="1:7" ht="11.25" customHeight="1" x14ac:dyDescent="0.2">
      <c r="A85" s="35" t="s">
        <v>37</v>
      </c>
      <c r="B85" s="36">
        <v>3</v>
      </c>
      <c r="C85" s="36">
        <v>0</v>
      </c>
      <c r="D85" s="37" t="s">
        <v>138</v>
      </c>
      <c r="E85" s="38" t="s">
        <v>138</v>
      </c>
      <c r="F85" s="39">
        <f>F86+F93+F105</f>
        <v>50.1</v>
      </c>
      <c r="G85" s="39">
        <f>G86+G93+G105</f>
        <v>41.5</v>
      </c>
    </row>
    <row r="86" spans="1:7" ht="11.25" customHeight="1" x14ac:dyDescent="0.2">
      <c r="A86" s="35" t="s">
        <v>38</v>
      </c>
      <c r="B86" s="36">
        <v>3</v>
      </c>
      <c r="C86" s="36">
        <v>4</v>
      </c>
      <c r="D86" s="37" t="s">
        <v>138</v>
      </c>
      <c r="E86" s="38" t="s">
        <v>138</v>
      </c>
      <c r="F86" s="39">
        <f t="shared" ref="F86:G91" si="9">F87</f>
        <v>40</v>
      </c>
      <c r="G86" s="39">
        <f t="shared" si="9"/>
        <v>40</v>
      </c>
    </row>
    <row r="87" spans="1:7" ht="33.75" hidden="1" customHeight="1" x14ac:dyDescent="0.2">
      <c r="A87" s="40" t="s">
        <v>409</v>
      </c>
      <c r="B87" s="36">
        <v>3</v>
      </c>
      <c r="C87" s="36">
        <v>4</v>
      </c>
      <c r="D87" s="37">
        <v>1000000000</v>
      </c>
      <c r="E87" s="38"/>
      <c r="F87" s="39">
        <f t="shared" si="9"/>
        <v>40</v>
      </c>
      <c r="G87" s="39">
        <f t="shared" si="9"/>
        <v>40</v>
      </c>
    </row>
    <row r="88" spans="1:7" ht="21" hidden="1" customHeight="1" x14ac:dyDescent="0.2">
      <c r="A88" s="35" t="s">
        <v>156</v>
      </c>
      <c r="B88" s="36">
        <v>3</v>
      </c>
      <c r="C88" s="36">
        <v>4</v>
      </c>
      <c r="D88" s="37">
        <v>1010000000</v>
      </c>
      <c r="E88" s="38"/>
      <c r="F88" s="39">
        <f t="shared" si="9"/>
        <v>40</v>
      </c>
      <c r="G88" s="39">
        <f t="shared" si="9"/>
        <v>40</v>
      </c>
    </row>
    <row r="89" spans="1:7" ht="34.5" hidden="1" customHeight="1" x14ac:dyDescent="0.2">
      <c r="A89" s="41" t="s">
        <v>206</v>
      </c>
      <c r="B89" s="36">
        <v>3</v>
      </c>
      <c r="C89" s="36">
        <v>4</v>
      </c>
      <c r="D89" s="37">
        <v>1010800000</v>
      </c>
      <c r="E89" s="38"/>
      <c r="F89" s="39">
        <f t="shared" si="9"/>
        <v>40</v>
      </c>
      <c r="G89" s="39">
        <f t="shared" si="9"/>
        <v>40</v>
      </c>
    </row>
    <row r="90" spans="1:7" ht="47.25" hidden="1" customHeight="1" x14ac:dyDescent="0.2">
      <c r="A90" s="41" t="s">
        <v>272</v>
      </c>
      <c r="B90" s="36">
        <v>3</v>
      </c>
      <c r="C90" s="36">
        <v>4</v>
      </c>
      <c r="D90" s="37" t="s">
        <v>270</v>
      </c>
      <c r="E90" s="38"/>
      <c r="F90" s="39">
        <f t="shared" si="9"/>
        <v>40</v>
      </c>
      <c r="G90" s="39">
        <f t="shared" si="9"/>
        <v>40</v>
      </c>
    </row>
    <row r="91" spans="1:7" ht="24" hidden="1" customHeight="1" x14ac:dyDescent="0.2">
      <c r="A91" s="41" t="s">
        <v>271</v>
      </c>
      <c r="B91" s="36">
        <v>3</v>
      </c>
      <c r="C91" s="36">
        <v>4</v>
      </c>
      <c r="D91" s="37" t="s">
        <v>270</v>
      </c>
      <c r="E91" s="38">
        <v>200</v>
      </c>
      <c r="F91" s="39">
        <f t="shared" si="9"/>
        <v>40</v>
      </c>
      <c r="G91" s="39">
        <f t="shared" si="9"/>
        <v>40</v>
      </c>
    </row>
    <row r="92" spans="1:7" ht="22.5" hidden="1" x14ac:dyDescent="0.2">
      <c r="A92" s="41" t="s">
        <v>140</v>
      </c>
      <c r="B92" s="36">
        <v>3</v>
      </c>
      <c r="C92" s="36">
        <v>4</v>
      </c>
      <c r="D92" s="37" t="s">
        <v>270</v>
      </c>
      <c r="E92" s="38">
        <v>240</v>
      </c>
      <c r="F92" s="39">
        <v>40</v>
      </c>
      <c r="G92" s="42">
        <v>40</v>
      </c>
    </row>
    <row r="93" spans="1:7" ht="22.5" customHeight="1" x14ac:dyDescent="0.2">
      <c r="A93" s="35" t="s">
        <v>112</v>
      </c>
      <c r="B93" s="36">
        <v>3</v>
      </c>
      <c r="C93" s="36">
        <v>9</v>
      </c>
      <c r="D93" s="37" t="s">
        <v>138</v>
      </c>
      <c r="E93" s="38" t="s">
        <v>138</v>
      </c>
      <c r="F93" s="39">
        <f>F94</f>
        <v>1.5</v>
      </c>
      <c r="G93" s="39">
        <f>G94</f>
        <v>1.5</v>
      </c>
    </row>
    <row r="94" spans="1:7" ht="37.5" hidden="1" customHeight="1" x14ac:dyDescent="0.2">
      <c r="A94" s="40" t="s">
        <v>313</v>
      </c>
      <c r="B94" s="36">
        <v>3</v>
      </c>
      <c r="C94" s="36">
        <v>9</v>
      </c>
      <c r="D94" s="37">
        <v>1100000000</v>
      </c>
      <c r="E94" s="38" t="s">
        <v>138</v>
      </c>
      <c r="F94" s="39">
        <f>F95+F100</f>
        <v>1.5</v>
      </c>
      <c r="G94" s="39">
        <f>G95+G100</f>
        <v>1.5</v>
      </c>
    </row>
    <row r="95" spans="1:7" ht="33.75" hidden="1" customHeight="1" x14ac:dyDescent="0.2">
      <c r="A95" s="40" t="s">
        <v>157</v>
      </c>
      <c r="B95" s="36">
        <v>3</v>
      </c>
      <c r="C95" s="36">
        <v>9</v>
      </c>
      <c r="D95" s="37">
        <v>1110000000</v>
      </c>
      <c r="E95" s="38" t="s">
        <v>138</v>
      </c>
      <c r="F95" s="39">
        <f t="shared" ref="F95:G98" si="10">F96</f>
        <v>1</v>
      </c>
      <c r="G95" s="39">
        <f t="shared" si="10"/>
        <v>1</v>
      </c>
    </row>
    <row r="96" spans="1:7" ht="39" hidden="1" customHeight="1" x14ac:dyDescent="0.2">
      <c r="A96" s="40" t="s">
        <v>208</v>
      </c>
      <c r="B96" s="36">
        <v>3</v>
      </c>
      <c r="C96" s="36">
        <v>9</v>
      </c>
      <c r="D96" s="37">
        <v>1110100000</v>
      </c>
      <c r="E96" s="38" t="s">
        <v>138</v>
      </c>
      <c r="F96" s="39">
        <f t="shared" si="10"/>
        <v>1</v>
      </c>
      <c r="G96" s="39">
        <f t="shared" si="10"/>
        <v>1</v>
      </c>
    </row>
    <row r="97" spans="1:7" ht="39" hidden="1" customHeight="1" x14ac:dyDescent="0.2">
      <c r="A97" s="40" t="s">
        <v>203</v>
      </c>
      <c r="B97" s="36">
        <v>3</v>
      </c>
      <c r="C97" s="36">
        <v>9</v>
      </c>
      <c r="D97" s="37">
        <v>1110199990</v>
      </c>
      <c r="E97" s="38"/>
      <c r="F97" s="39">
        <f t="shared" si="10"/>
        <v>1</v>
      </c>
      <c r="G97" s="39">
        <f t="shared" si="10"/>
        <v>1</v>
      </c>
    </row>
    <row r="98" spans="1:7" ht="22.5" hidden="1" customHeight="1" x14ac:dyDescent="0.2">
      <c r="A98" s="41" t="s">
        <v>271</v>
      </c>
      <c r="B98" s="36">
        <v>3</v>
      </c>
      <c r="C98" s="36">
        <v>9</v>
      </c>
      <c r="D98" s="37">
        <v>1110199990</v>
      </c>
      <c r="E98" s="38" t="s">
        <v>139</v>
      </c>
      <c r="F98" s="39">
        <f t="shared" si="10"/>
        <v>1</v>
      </c>
      <c r="G98" s="39">
        <f t="shared" si="10"/>
        <v>1</v>
      </c>
    </row>
    <row r="99" spans="1:7" ht="22.5" hidden="1" x14ac:dyDescent="0.2">
      <c r="A99" s="41" t="s">
        <v>140</v>
      </c>
      <c r="B99" s="36">
        <v>3</v>
      </c>
      <c r="C99" s="36">
        <v>9</v>
      </c>
      <c r="D99" s="37">
        <v>1110199990</v>
      </c>
      <c r="E99" s="38" t="s">
        <v>141</v>
      </c>
      <c r="F99" s="39">
        <v>1</v>
      </c>
      <c r="G99" s="42">
        <v>1</v>
      </c>
    </row>
    <row r="100" spans="1:7" ht="11.25" hidden="1" customHeight="1" x14ac:dyDescent="0.2">
      <c r="A100" s="40" t="s">
        <v>158</v>
      </c>
      <c r="B100" s="36">
        <v>3</v>
      </c>
      <c r="C100" s="36">
        <v>9</v>
      </c>
      <c r="D100" s="37">
        <v>1120000000</v>
      </c>
      <c r="E100" s="38" t="s">
        <v>138</v>
      </c>
      <c r="F100" s="39">
        <f t="shared" ref="F100:G103" si="11">F101</f>
        <v>0.5</v>
      </c>
      <c r="G100" s="39">
        <f t="shared" si="11"/>
        <v>0.5</v>
      </c>
    </row>
    <row r="101" spans="1:7" ht="24" hidden="1" customHeight="1" x14ac:dyDescent="0.2">
      <c r="A101" s="40" t="s">
        <v>231</v>
      </c>
      <c r="B101" s="36">
        <v>3</v>
      </c>
      <c r="C101" s="36">
        <v>9</v>
      </c>
      <c r="D101" s="37">
        <v>1120200000</v>
      </c>
      <c r="E101" s="38" t="s">
        <v>138</v>
      </c>
      <c r="F101" s="39">
        <f t="shared" si="11"/>
        <v>0.5</v>
      </c>
      <c r="G101" s="39">
        <f t="shared" si="11"/>
        <v>0.5</v>
      </c>
    </row>
    <row r="102" spans="1:7" ht="24" hidden="1" customHeight="1" x14ac:dyDescent="0.2">
      <c r="A102" s="40" t="s">
        <v>203</v>
      </c>
      <c r="B102" s="36">
        <v>3</v>
      </c>
      <c r="C102" s="36">
        <v>9</v>
      </c>
      <c r="D102" s="37">
        <v>1120299990</v>
      </c>
      <c r="E102" s="38"/>
      <c r="F102" s="39">
        <f t="shared" si="11"/>
        <v>0.5</v>
      </c>
      <c r="G102" s="39">
        <f t="shared" si="11"/>
        <v>0.5</v>
      </c>
    </row>
    <row r="103" spans="1:7" ht="22.5" hidden="1" customHeight="1" x14ac:dyDescent="0.2">
      <c r="A103" s="41" t="s">
        <v>271</v>
      </c>
      <c r="B103" s="36">
        <v>3</v>
      </c>
      <c r="C103" s="36">
        <v>9</v>
      </c>
      <c r="D103" s="37">
        <v>1120299990</v>
      </c>
      <c r="E103" s="38" t="s">
        <v>139</v>
      </c>
      <c r="F103" s="39">
        <f t="shared" si="11"/>
        <v>0.5</v>
      </c>
      <c r="G103" s="39">
        <f t="shared" si="11"/>
        <v>0.5</v>
      </c>
    </row>
    <row r="104" spans="1:7" ht="22.5" hidden="1" x14ac:dyDescent="0.2">
      <c r="A104" s="41" t="s">
        <v>140</v>
      </c>
      <c r="B104" s="36">
        <v>3</v>
      </c>
      <c r="C104" s="36">
        <v>9</v>
      </c>
      <c r="D104" s="37">
        <v>1120299990</v>
      </c>
      <c r="E104" s="38" t="s">
        <v>141</v>
      </c>
      <c r="F104" s="39">
        <v>0.5</v>
      </c>
      <c r="G104" s="42">
        <v>0.5</v>
      </c>
    </row>
    <row r="105" spans="1:7" ht="24" customHeight="1" x14ac:dyDescent="0.2">
      <c r="A105" s="41" t="s">
        <v>209</v>
      </c>
      <c r="B105" s="36">
        <v>3</v>
      </c>
      <c r="C105" s="36">
        <v>14</v>
      </c>
      <c r="D105" s="37"/>
      <c r="E105" s="38"/>
      <c r="F105" s="39">
        <f t="shared" ref="F105:G107" si="12">F106</f>
        <v>8.6</v>
      </c>
      <c r="G105" s="39">
        <f t="shared" si="12"/>
        <v>0</v>
      </c>
    </row>
    <row r="106" spans="1:7" ht="36.75" hidden="1" customHeight="1" x14ac:dyDescent="0.2">
      <c r="A106" s="40" t="s">
        <v>409</v>
      </c>
      <c r="B106" s="36">
        <v>3</v>
      </c>
      <c r="C106" s="36">
        <v>14</v>
      </c>
      <c r="D106" s="37">
        <v>1000000000</v>
      </c>
      <c r="E106" s="38"/>
      <c r="F106" s="39">
        <f t="shared" si="12"/>
        <v>8.6</v>
      </c>
      <c r="G106" s="39">
        <f t="shared" si="12"/>
        <v>0</v>
      </c>
    </row>
    <row r="107" spans="1:7" ht="11.25" hidden="1" customHeight="1" x14ac:dyDescent="0.2">
      <c r="A107" s="41" t="s">
        <v>156</v>
      </c>
      <c r="B107" s="36">
        <v>3</v>
      </c>
      <c r="C107" s="36">
        <v>14</v>
      </c>
      <c r="D107" s="37">
        <v>1010000000</v>
      </c>
      <c r="E107" s="38"/>
      <c r="F107" s="39">
        <f t="shared" si="12"/>
        <v>8.6</v>
      </c>
      <c r="G107" s="39">
        <f t="shared" si="12"/>
        <v>0</v>
      </c>
    </row>
    <row r="108" spans="1:7" ht="24.75" hidden="1" customHeight="1" x14ac:dyDescent="0.2">
      <c r="A108" s="41" t="s">
        <v>210</v>
      </c>
      <c r="B108" s="36">
        <v>3</v>
      </c>
      <c r="C108" s="36">
        <v>14</v>
      </c>
      <c r="D108" s="37">
        <v>1010300000</v>
      </c>
      <c r="E108" s="38"/>
      <c r="F108" s="39">
        <f>F109+F112</f>
        <v>8.6</v>
      </c>
      <c r="G108" s="39">
        <f>G109+G112</f>
        <v>0</v>
      </c>
    </row>
    <row r="109" spans="1:7" ht="18.75" hidden="1" customHeight="1" x14ac:dyDescent="0.2">
      <c r="A109" s="41" t="s">
        <v>411</v>
      </c>
      <c r="B109" s="36">
        <v>3</v>
      </c>
      <c r="C109" s="36">
        <v>14</v>
      </c>
      <c r="D109" s="37">
        <v>1010382300</v>
      </c>
      <c r="E109" s="38"/>
      <c r="F109" s="39">
        <f>F110</f>
        <v>7.6</v>
      </c>
      <c r="G109" s="39">
        <f>G110</f>
        <v>0</v>
      </c>
    </row>
    <row r="110" spans="1:7" ht="43.5" hidden="1" customHeight="1" x14ac:dyDescent="0.2">
      <c r="A110" s="41" t="s">
        <v>271</v>
      </c>
      <c r="B110" s="36">
        <v>3</v>
      </c>
      <c r="C110" s="36">
        <v>14</v>
      </c>
      <c r="D110" s="37">
        <v>1010382300</v>
      </c>
      <c r="E110" s="38">
        <v>200</v>
      </c>
      <c r="F110" s="39">
        <f>+F111</f>
        <v>7.6</v>
      </c>
      <c r="G110" s="39">
        <f>+G111</f>
        <v>0</v>
      </c>
    </row>
    <row r="111" spans="1:7" ht="34.5" hidden="1" customHeight="1" x14ac:dyDescent="0.2">
      <c r="A111" s="41" t="s">
        <v>140</v>
      </c>
      <c r="B111" s="36">
        <v>3</v>
      </c>
      <c r="C111" s="36">
        <v>14</v>
      </c>
      <c r="D111" s="37">
        <v>1010382300</v>
      </c>
      <c r="E111" s="38">
        <v>240</v>
      </c>
      <c r="F111" s="39">
        <v>7.6</v>
      </c>
      <c r="G111" s="42">
        <v>0</v>
      </c>
    </row>
    <row r="112" spans="1:7" ht="32.25" hidden="1" customHeight="1" x14ac:dyDescent="0.2">
      <c r="A112" s="41" t="s">
        <v>414</v>
      </c>
      <c r="B112" s="36">
        <v>3</v>
      </c>
      <c r="C112" s="36">
        <v>14</v>
      </c>
      <c r="D112" s="37" t="s">
        <v>318</v>
      </c>
      <c r="E112" s="38"/>
      <c r="F112" s="42">
        <f>F113+F115</f>
        <v>1</v>
      </c>
      <c r="G112" s="42">
        <f>G113+G115</f>
        <v>0</v>
      </c>
    </row>
    <row r="113" spans="1:7" ht="42" hidden="1" customHeight="1" x14ac:dyDescent="0.2">
      <c r="A113" s="41" t="s">
        <v>142</v>
      </c>
      <c r="B113" s="36">
        <v>3</v>
      </c>
      <c r="C113" s="36">
        <v>14</v>
      </c>
      <c r="D113" s="37" t="s">
        <v>318</v>
      </c>
      <c r="E113" s="38">
        <v>100</v>
      </c>
      <c r="F113" s="42">
        <f>F114</f>
        <v>0</v>
      </c>
      <c r="G113" s="42">
        <f>G114</f>
        <v>0</v>
      </c>
    </row>
    <row r="114" spans="1:7" ht="27" hidden="1" customHeight="1" x14ac:dyDescent="0.2">
      <c r="A114" s="41" t="s">
        <v>147</v>
      </c>
      <c r="B114" s="36">
        <v>3</v>
      </c>
      <c r="C114" s="36">
        <v>14</v>
      </c>
      <c r="D114" s="37" t="s">
        <v>318</v>
      </c>
      <c r="E114" s="38">
        <v>120</v>
      </c>
      <c r="F114" s="39"/>
      <c r="G114" s="42"/>
    </row>
    <row r="115" spans="1:7" ht="27" hidden="1" customHeight="1" x14ac:dyDescent="0.2">
      <c r="A115" s="41" t="s">
        <v>271</v>
      </c>
      <c r="B115" s="36">
        <v>3</v>
      </c>
      <c r="C115" s="36">
        <v>14</v>
      </c>
      <c r="D115" s="37" t="s">
        <v>318</v>
      </c>
      <c r="E115" s="38">
        <v>200</v>
      </c>
      <c r="F115" s="42">
        <f>F116</f>
        <v>1</v>
      </c>
      <c r="G115" s="42">
        <f>G116</f>
        <v>0</v>
      </c>
    </row>
    <row r="116" spans="1:7" ht="27" hidden="1" customHeight="1" x14ac:dyDescent="0.2">
      <c r="A116" s="41" t="s">
        <v>140</v>
      </c>
      <c r="B116" s="36">
        <v>3</v>
      </c>
      <c r="C116" s="36">
        <v>14</v>
      </c>
      <c r="D116" s="37" t="s">
        <v>318</v>
      </c>
      <c r="E116" s="38">
        <v>240</v>
      </c>
      <c r="F116" s="39">
        <v>1</v>
      </c>
      <c r="G116" s="42">
        <v>0</v>
      </c>
    </row>
    <row r="117" spans="1:7" ht="11.25" customHeight="1" x14ac:dyDescent="0.2">
      <c r="A117" s="35" t="s">
        <v>39</v>
      </c>
      <c r="B117" s="36">
        <v>4</v>
      </c>
      <c r="C117" s="47">
        <v>0</v>
      </c>
      <c r="D117" s="37" t="s">
        <v>138</v>
      </c>
      <c r="E117" s="38" t="s">
        <v>138</v>
      </c>
      <c r="F117" s="48">
        <f>F138+F118+F131</f>
        <v>2157.8000000000002</v>
      </c>
      <c r="G117" s="48">
        <f>G138+G118+G131</f>
        <v>2197.1999999999998</v>
      </c>
    </row>
    <row r="118" spans="1:7" ht="11.25" customHeight="1" x14ac:dyDescent="0.2">
      <c r="A118" s="35" t="s">
        <v>319</v>
      </c>
      <c r="B118" s="36">
        <v>4</v>
      </c>
      <c r="C118" s="36">
        <v>1</v>
      </c>
      <c r="D118" s="37"/>
      <c r="E118" s="38"/>
      <c r="F118" s="48">
        <f t="shared" ref="F118:G120" si="13">F119</f>
        <v>167</v>
      </c>
      <c r="G118" s="48">
        <f t="shared" si="13"/>
        <v>167</v>
      </c>
    </row>
    <row r="119" spans="1:7" ht="36.75" hidden="1" customHeight="1" x14ac:dyDescent="0.2">
      <c r="A119" s="35" t="s">
        <v>504</v>
      </c>
      <c r="B119" s="36">
        <v>4</v>
      </c>
      <c r="C119" s="36">
        <v>1</v>
      </c>
      <c r="D119" s="37" t="s">
        <v>273</v>
      </c>
      <c r="E119" s="38"/>
      <c r="F119" s="48">
        <f t="shared" si="13"/>
        <v>167</v>
      </c>
      <c r="G119" s="48">
        <f t="shared" si="13"/>
        <v>167</v>
      </c>
    </row>
    <row r="120" spans="1:7" ht="11.25" hidden="1" customHeight="1" x14ac:dyDescent="0.2">
      <c r="A120" s="35" t="s">
        <v>225</v>
      </c>
      <c r="B120" s="36">
        <v>4</v>
      </c>
      <c r="C120" s="36">
        <v>1</v>
      </c>
      <c r="D120" s="37" t="s">
        <v>274</v>
      </c>
      <c r="E120" s="38"/>
      <c r="F120" s="48">
        <f t="shared" si="13"/>
        <v>167</v>
      </c>
      <c r="G120" s="48">
        <f t="shared" si="13"/>
        <v>167</v>
      </c>
    </row>
    <row r="121" spans="1:7" ht="24" hidden="1" customHeight="1" x14ac:dyDescent="0.2">
      <c r="A121" s="35" t="s">
        <v>226</v>
      </c>
      <c r="B121" s="36">
        <v>4</v>
      </c>
      <c r="C121" s="36">
        <v>1</v>
      </c>
      <c r="D121" s="37" t="s">
        <v>275</v>
      </c>
      <c r="E121" s="38"/>
      <c r="F121" s="48">
        <f>F125+F128+F122</f>
        <v>167</v>
      </c>
      <c r="G121" s="48">
        <f>G125+G128+G122</f>
        <v>167</v>
      </c>
    </row>
    <row r="122" spans="1:7" ht="24" hidden="1" customHeight="1" x14ac:dyDescent="0.2">
      <c r="A122" s="41" t="s">
        <v>320</v>
      </c>
      <c r="B122" s="36">
        <v>4</v>
      </c>
      <c r="C122" s="36">
        <v>1</v>
      </c>
      <c r="D122" s="37" t="s">
        <v>321</v>
      </c>
      <c r="E122" s="38"/>
      <c r="F122" s="39">
        <f>F123</f>
        <v>100</v>
      </c>
      <c r="G122" s="39">
        <f>G123</f>
        <v>100</v>
      </c>
    </row>
    <row r="123" spans="1:7" ht="44.25" hidden="1" customHeight="1" x14ac:dyDescent="0.2">
      <c r="A123" s="41" t="s">
        <v>142</v>
      </c>
      <c r="B123" s="36">
        <v>4</v>
      </c>
      <c r="C123" s="36">
        <v>1</v>
      </c>
      <c r="D123" s="37" t="s">
        <v>321</v>
      </c>
      <c r="E123" s="38">
        <v>100</v>
      </c>
      <c r="F123" s="39">
        <f>F124</f>
        <v>100</v>
      </c>
      <c r="G123" s="39">
        <f>G124</f>
        <v>100</v>
      </c>
    </row>
    <row r="124" spans="1:7" ht="24" hidden="1" customHeight="1" x14ac:dyDescent="0.2">
      <c r="A124" s="41" t="s">
        <v>144</v>
      </c>
      <c r="B124" s="36">
        <v>4</v>
      </c>
      <c r="C124" s="36">
        <v>1</v>
      </c>
      <c r="D124" s="37" t="s">
        <v>321</v>
      </c>
      <c r="E124" s="38">
        <v>110</v>
      </c>
      <c r="F124" s="39">
        <v>100</v>
      </c>
      <c r="G124" s="42">
        <v>100</v>
      </c>
    </row>
    <row r="125" spans="1:7" ht="36" hidden="1" customHeight="1" x14ac:dyDescent="0.2">
      <c r="A125" s="5" t="s">
        <v>236</v>
      </c>
      <c r="B125" s="36">
        <v>4</v>
      </c>
      <c r="C125" s="36">
        <v>1</v>
      </c>
      <c r="D125" s="37" t="s">
        <v>276</v>
      </c>
      <c r="E125" s="38"/>
      <c r="F125" s="39">
        <f t="shared" ref="F125:G126" si="14">F126</f>
        <v>50</v>
      </c>
      <c r="G125" s="39">
        <f t="shared" si="14"/>
        <v>50</v>
      </c>
    </row>
    <row r="126" spans="1:7" ht="48" hidden="1" customHeight="1" x14ac:dyDescent="0.2">
      <c r="A126" s="41" t="s">
        <v>142</v>
      </c>
      <c r="B126" s="36">
        <v>4</v>
      </c>
      <c r="C126" s="36">
        <v>1</v>
      </c>
      <c r="D126" s="37" t="s">
        <v>276</v>
      </c>
      <c r="E126" s="38">
        <v>100</v>
      </c>
      <c r="F126" s="39">
        <f t="shared" si="14"/>
        <v>50</v>
      </c>
      <c r="G126" s="39">
        <f t="shared" si="14"/>
        <v>50</v>
      </c>
    </row>
    <row r="127" spans="1:7" ht="11.25" hidden="1" customHeight="1" x14ac:dyDescent="0.2">
      <c r="A127" s="41" t="s">
        <v>144</v>
      </c>
      <c r="B127" s="36">
        <v>4</v>
      </c>
      <c r="C127" s="36">
        <v>1</v>
      </c>
      <c r="D127" s="37" t="s">
        <v>276</v>
      </c>
      <c r="E127" s="38">
        <v>110</v>
      </c>
      <c r="F127" s="39">
        <v>50</v>
      </c>
      <c r="G127" s="42">
        <v>50</v>
      </c>
    </row>
    <row r="128" spans="1:7" ht="39" hidden="1" customHeight="1" x14ac:dyDescent="0.2">
      <c r="A128" s="41" t="s">
        <v>322</v>
      </c>
      <c r="B128" s="36">
        <v>4</v>
      </c>
      <c r="C128" s="36">
        <v>1</v>
      </c>
      <c r="D128" s="37" t="s">
        <v>323</v>
      </c>
      <c r="E128" s="38"/>
      <c r="F128" s="39">
        <f>F129</f>
        <v>17</v>
      </c>
      <c r="G128" s="39">
        <f>G129</f>
        <v>17</v>
      </c>
    </row>
    <row r="129" spans="1:7" ht="50.25" hidden="1" customHeight="1" x14ac:dyDescent="0.2">
      <c r="A129" s="41" t="s">
        <v>142</v>
      </c>
      <c r="B129" s="36">
        <v>4</v>
      </c>
      <c r="C129" s="36">
        <v>1</v>
      </c>
      <c r="D129" s="37" t="s">
        <v>323</v>
      </c>
      <c r="E129" s="38">
        <v>100</v>
      </c>
      <c r="F129" s="39">
        <f>F130</f>
        <v>17</v>
      </c>
      <c r="G129" s="39">
        <f>G130</f>
        <v>17</v>
      </c>
    </row>
    <row r="130" spans="1:7" ht="11.25" hidden="1" customHeight="1" x14ac:dyDescent="0.2">
      <c r="A130" s="41" t="s">
        <v>144</v>
      </c>
      <c r="B130" s="36">
        <v>4</v>
      </c>
      <c r="C130" s="36">
        <v>1</v>
      </c>
      <c r="D130" s="37" t="s">
        <v>323</v>
      </c>
      <c r="E130" s="38">
        <v>110</v>
      </c>
      <c r="F130" s="39">
        <v>17</v>
      </c>
      <c r="G130" s="42">
        <v>17</v>
      </c>
    </row>
    <row r="131" spans="1:7" ht="11.25" customHeight="1" x14ac:dyDescent="0.2">
      <c r="A131" s="41" t="s">
        <v>381</v>
      </c>
      <c r="B131" s="36">
        <v>4</v>
      </c>
      <c r="C131" s="36">
        <v>9</v>
      </c>
      <c r="D131" s="37"/>
      <c r="E131" s="38"/>
      <c r="F131" s="39">
        <f>F132</f>
        <v>1745.8</v>
      </c>
      <c r="G131" s="39">
        <f>G132</f>
        <v>1780.2</v>
      </c>
    </row>
    <row r="132" spans="1:7" ht="28.5" hidden="1" customHeight="1" x14ac:dyDescent="0.2">
      <c r="A132" s="41" t="s">
        <v>503</v>
      </c>
      <c r="B132" s="36">
        <v>4</v>
      </c>
      <c r="C132" s="36">
        <v>9</v>
      </c>
      <c r="D132" s="56">
        <v>1500000000</v>
      </c>
      <c r="E132" s="38"/>
      <c r="F132" s="39">
        <f t="shared" ref="F132:G136" si="15">F133</f>
        <v>1745.8</v>
      </c>
      <c r="G132" s="39">
        <f t="shared" si="15"/>
        <v>1780.2</v>
      </c>
    </row>
    <row r="133" spans="1:7" ht="10.5" hidden="1" customHeight="1" x14ac:dyDescent="0.2">
      <c r="A133" s="41" t="s">
        <v>378</v>
      </c>
      <c r="B133" s="36">
        <v>4</v>
      </c>
      <c r="C133" s="36">
        <v>9</v>
      </c>
      <c r="D133" s="56">
        <v>1540000000</v>
      </c>
      <c r="E133" s="38"/>
      <c r="F133" s="39">
        <f t="shared" si="15"/>
        <v>1745.8</v>
      </c>
      <c r="G133" s="39">
        <f t="shared" si="15"/>
        <v>1780.2</v>
      </c>
    </row>
    <row r="134" spans="1:7" ht="21" hidden="1" customHeight="1" x14ac:dyDescent="0.2">
      <c r="A134" s="41" t="s">
        <v>379</v>
      </c>
      <c r="B134" s="36">
        <v>4</v>
      </c>
      <c r="C134" s="36">
        <v>9</v>
      </c>
      <c r="D134" s="56">
        <v>1540200000</v>
      </c>
      <c r="E134" s="38"/>
      <c r="F134" s="39">
        <f t="shared" si="15"/>
        <v>1745.8</v>
      </c>
      <c r="G134" s="39">
        <f t="shared" si="15"/>
        <v>1780.2</v>
      </c>
    </row>
    <row r="135" spans="1:7" ht="23.25" hidden="1" customHeight="1" x14ac:dyDescent="0.2">
      <c r="A135" s="41" t="s">
        <v>203</v>
      </c>
      <c r="B135" s="36">
        <v>4</v>
      </c>
      <c r="C135" s="36">
        <v>9</v>
      </c>
      <c r="D135" s="56">
        <v>1540299990</v>
      </c>
      <c r="E135" s="38"/>
      <c r="F135" s="39">
        <f t="shared" si="15"/>
        <v>1745.8</v>
      </c>
      <c r="G135" s="39">
        <f t="shared" si="15"/>
        <v>1780.2</v>
      </c>
    </row>
    <row r="136" spans="1:7" ht="21" hidden="1" customHeight="1" x14ac:dyDescent="0.2">
      <c r="A136" s="41" t="s">
        <v>271</v>
      </c>
      <c r="B136" s="36">
        <v>4</v>
      </c>
      <c r="C136" s="36">
        <v>9</v>
      </c>
      <c r="D136" s="56">
        <v>1540299990</v>
      </c>
      <c r="E136" s="38">
        <v>200</v>
      </c>
      <c r="F136" s="39">
        <f t="shared" si="15"/>
        <v>1745.8</v>
      </c>
      <c r="G136" s="39">
        <f t="shared" si="15"/>
        <v>1780.2</v>
      </c>
    </row>
    <row r="137" spans="1:7" ht="24" hidden="1" customHeight="1" x14ac:dyDescent="0.2">
      <c r="A137" s="41" t="s">
        <v>140</v>
      </c>
      <c r="B137" s="36">
        <v>4</v>
      </c>
      <c r="C137" s="36">
        <v>9</v>
      </c>
      <c r="D137" s="56">
        <v>1540299990</v>
      </c>
      <c r="E137" s="38">
        <v>240</v>
      </c>
      <c r="F137" s="39">
        <v>1745.8</v>
      </c>
      <c r="G137" s="42">
        <v>1780.2</v>
      </c>
    </row>
    <row r="138" spans="1:7" ht="11.25" customHeight="1" x14ac:dyDescent="0.2">
      <c r="A138" s="35" t="s">
        <v>40</v>
      </c>
      <c r="B138" s="36">
        <v>4</v>
      </c>
      <c r="C138" s="36">
        <v>10</v>
      </c>
      <c r="D138" s="37" t="s">
        <v>138</v>
      </c>
      <c r="E138" s="38" t="s">
        <v>138</v>
      </c>
      <c r="F138" s="39">
        <f t="shared" ref="F138:G143" si="16">F139</f>
        <v>245</v>
      </c>
      <c r="G138" s="39">
        <f t="shared" si="16"/>
        <v>250</v>
      </c>
    </row>
    <row r="139" spans="1:7" ht="22.5" hidden="1" customHeight="1" x14ac:dyDescent="0.2">
      <c r="A139" s="40" t="s">
        <v>507</v>
      </c>
      <c r="B139" s="36">
        <v>4</v>
      </c>
      <c r="C139" s="36">
        <v>10</v>
      </c>
      <c r="D139" s="37">
        <v>1400000000</v>
      </c>
      <c r="E139" s="38" t="s">
        <v>138</v>
      </c>
      <c r="F139" s="39">
        <f t="shared" si="16"/>
        <v>245</v>
      </c>
      <c r="G139" s="39">
        <f t="shared" si="16"/>
        <v>250</v>
      </c>
    </row>
    <row r="140" spans="1:7" ht="40.5" hidden="1" customHeight="1" x14ac:dyDescent="0.2">
      <c r="A140" s="40" t="s">
        <v>254</v>
      </c>
      <c r="B140" s="36">
        <v>4</v>
      </c>
      <c r="C140" s="36">
        <v>10</v>
      </c>
      <c r="D140" s="37">
        <v>1410000000</v>
      </c>
      <c r="E140" s="38" t="s">
        <v>138</v>
      </c>
      <c r="F140" s="39">
        <f t="shared" si="16"/>
        <v>245</v>
      </c>
      <c r="G140" s="39">
        <f t="shared" si="16"/>
        <v>250</v>
      </c>
    </row>
    <row r="141" spans="1:7" ht="32.25" hidden="1" customHeight="1" x14ac:dyDescent="0.2">
      <c r="A141" s="40" t="s">
        <v>255</v>
      </c>
      <c r="B141" s="36">
        <v>4</v>
      </c>
      <c r="C141" s="36">
        <v>10</v>
      </c>
      <c r="D141" s="37">
        <v>1410100000</v>
      </c>
      <c r="E141" s="38" t="s">
        <v>138</v>
      </c>
      <c r="F141" s="39">
        <f t="shared" si="16"/>
        <v>245</v>
      </c>
      <c r="G141" s="39">
        <f t="shared" si="16"/>
        <v>250</v>
      </c>
    </row>
    <row r="142" spans="1:7" ht="32.25" hidden="1" customHeight="1" x14ac:dyDescent="0.2">
      <c r="A142" s="40" t="s">
        <v>134</v>
      </c>
      <c r="B142" s="36">
        <v>4</v>
      </c>
      <c r="C142" s="36">
        <v>10</v>
      </c>
      <c r="D142" s="37">
        <v>1410120070</v>
      </c>
      <c r="E142" s="38"/>
      <c r="F142" s="39">
        <f t="shared" si="16"/>
        <v>245</v>
      </c>
      <c r="G142" s="39">
        <f t="shared" si="16"/>
        <v>250</v>
      </c>
    </row>
    <row r="143" spans="1:7" ht="22.5" hidden="1" customHeight="1" x14ac:dyDescent="0.2">
      <c r="A143" s="41" t="s">
        <v>271</v>
      </c>
      <c r="B143" s="36">
        <v>4</v>
      </c>
      <c r="C143" s="36">
        <v>10</v>
      </c>
      <c r="D143" s="37">
        <v>1410120070</v>
      </c>
      <c r="E143" s="38" t="s">
        <v>139</v>
      </c>
      <c r="F143" s="39">
        <f t="shared" si="16"/>
        <v>245</v>
      </c>
      <c r="G143" s="39">
        <f t="shared" si="16"/>
        <v>250</v>
      </c>
    </row>
    <row r="144" spans="1:7" ht="22.5" hidden="1" x14ac:dyDescent="0.2">
      <c r="A144" s="41" t="s">
        <v>140</v>
      </c>
      <c r="B144" s="36">
        <v>4</v>
      </c>
      <c r="C144" s="36">
        <v>10</v>
      </c>
      <c r="D144" s="37">
        <v>1410120070</v>
      </c>
      <c r="E144" s="38" t="s">
        <v>141</v>
      </c>
      <c r="F144" s="39">
        <v>245</v>
      </c>
      <c r="G144" s="42">
        <v>250</v>
      </c>
    </row>
    <row r="145" spans="1:7" ht="11.25" customHeight="1" x14ac:dyDescent="0.2">
      <c r="A145" s="35" t="s">
        <v>41</v>
      </c>
      <c r="B145" s="36">
        <v>5</v>
      </c>
      <c r="C145" s="36">
        <v>0</v>
      </c>
      <c r="D145" s="37" t="s">
        <v>138</v>
      </c>
      <c r="E145" s="38" t="s">
        <v>138</v>
      </c>
      <c r="F145" s="39">
        <f>F146+F153+F171</f>
        <v>5732.6</v>
      </c>
      <c r="G145" s="39">
        <f>G146+G153+G171</f>
        <v>5181.3999999999996</v>
      </c>
    </row>
    <row r="146" spans="1:7" ht="11.25" customHeight="1" x14ac:dyDescent="0.2">
      <c r="A146" s="35" t="s">
        <v>135</v>
      </c>
      <c r="B146" s="36">
        <v>5</v>
      </c>
      <c r="C146" s="36">
        <v>1</v>
      </c>
      <c r="D146" s="37" t="s">
        <v>138</v>
      </c>
      <c r="E146" s="38" t="s">
        <v>138</v>
      </c>
      <c r="F146" s="39">
        <f t="shared" ref="F146:G148" si="17">F147</f>
        <v>260</v>
      </c>
      <c r="G146" s="39">
        <f t="shared" si="17"/>
        <v>260</v>
      </c>
    </row>
    <row r="147" spans="1:7" ht="41.25" hidden="1" customHeight="1" x14ac:dyDescent="0.2">
      <c r="A147" s="40" t="s">
        <v>324</v>
      </c>
      <c r="B147" s="36">
        <v>5</v>
      </c>
      <c r="C147" s="36">
        <v>1</v>
      </c>
      <c r="D147" s="37" t="s">
        <v>289</v>
      </c>
      <c r="E147" s="38" t="s">
        <v>138</v>
      </c>
      <c r="F147" s="39">
        <f t="shared" si="17"/>
        <v>260</v>
      </c>
      <c r="G147" s="39">
        <f t="shared" si="17"/>
        <v>260</v>
      </c>
    </row>
    <row r="148" spans="1:7" ht="26.25" hidden="1" customHeight="1" x14ac:dyDescent="0.2">
      <c r="A148" s="40" t="s">
        <v>154</v>
      </c>
      <c r="B148" s="36">
        <v>5</v>
      </c>
      <c r="C148" s="36">
        <v>1</v>
      </c>
      <c r="D148" s="37" t="s">
        <v>293</v>
      </c>
      <c r="E148" s="38" t="s">
        <v>138</v>
      </c>
      <c r="F148" s="39">
        <f t="shared" si="17"/>
        <v>260</v>
      </c>
      <c r="G148" s="39">
        <f t="shared" si="17"/>
        <v>260</v>
      </c>
    </row>
    <row r="149" spans="1:7" ht="24" hidden="1" customHeight="1" x14ac:dyDescent="0.2">
      <c r="A149" s="40" t="s">
        <v>221</v>
      </c>
      <c r="B149" s="36">
        <v>5</v>
      </c>
      <c r="C149" s="36">
        <v>1</v>
      </c>
      <c r="D149" s="37" t="s">
        <v>294</v>
      </c>
      <c r="E149" s="38"/>
      <c r="F149" s="39">
        <f t="shared" ref="F149:G151" si="18">F150</f>
        <v>260</v>
      </c>
      <c r="G149" s="39">
        <f t="shared" si="18"/>
        <v>260</v>
      </c>
    </row>
    <row r="150" spans="1:7" ht="23.25" hidden="1" customHeight="1" x14ac:dyDescent="0.2">
      <c r="A150" s="40" t="s">
        <v>203</v>
      </c>
      <c r="B150" s="36">
        <v>5</v>
      </c>
      <c r="C150" s="36">
        <v>1</v>
      </c>
      <c r="D150" s="37" t="s">
        <v>296</v>
      </c>
      <c r="E150" s="38"/>
      <c r="F150" s="39">
        <f t="shared" si="18"/>
        <v>260</v>
      </c>
      <c r="G150" s="39">
        <f t="shared" si="18"/>
        <v>260</v>
      </c>
    </row>
    <row r="151" spans="1:7" ht="22.5" hidden="1" customHeight="1" x14ac:dyDescent="0.2">
      <c r="A151" s="41" t="s">
        <v>271</v>
      </c>
      <c r="B151" s="36">
        <v>5</v>
      </c>
      <c r="C151" s="36">
        <v>1</v>
      </c>
      <c r="D151" s="37" t="s">
        <v>296</v>
      </c>
      <c r="E151" s="38" t="s">
        <v>139</v>
      </c>
      <c r="F151" s="39">
        <f t="shared" si="18"/>
        <v>260</v>
      </c>
      <c r="G151" s="39">
        <f t="shared" si="18"/>
        <v>260</v>
      </c>
    </row>
    <row r="152" spans="1:7" ht="22.5" hidden="1" x14ac:dyDescent="0.2">
      <c r="A152" s="41" t="s">
        <v>140</v>
      </c>
      <c r="B152" s="36">
        <v>5</v>
      </c>
      <c r="C152" s="36">
        <v>1</v>
      </c>
      <c r="D152" s="37" t="s">
        <v>296</v>
      </c>
      <c r="E152" s="38" t="s">
        <v>141</v>
      </c>
      <c r="F152" s="39">
        <v>260</v>
      </c>
      <c r="G152" s="42">
        <v>260</v>
      </c>
    </row>
    <row r="153" spans="1:7" ht="11.25" customHeight="1" x14ac:dyDescent="0.2">
      <c r="A153" s="35" t="s">
        <v>113</v>
      </c>
      <c r="B153" s="36">
        <v>5</v>
      </c>
      <c r="C153" s="36">
        <v>2</v>
      </c>
      <c r="D153" s="37" t="s">
        <v>138</v>
      </c>
      <c r="E153" s="38" t="s">
        <v>138</v>
      </c>
      <c r="F153" s="39">
        <f>F154</f>
        <v>5027.1000000000004</v>
      </c>
      <c r="G153" s="39">
        <f>G154</f>
        <v>4465</v>
      </c>
    </row>
    <row r="154" spans="1:7" ht="33.75" hidden="1" customHeight="1" x14ac:dyDescent="0.2">
      <c r="A154" s="40" t="s">
        <v>324</v>
      </c>
      <c r="B154" s="36">
        <v>5</v>
      </c>
      <c r="C154" s="36">
        <v>2</v>
      </c>
      <c r="D154" s="37" t="s">
        <v>289</v>
      </c>
      <c r="E154" s="38" t="s">
        <v>138</v>
      </c>
      <c r="F154" s="39">
        <f>F155+F166</f>
        <v>5027.1000000000004</v>
      </c>
      <c r="G154" s="39">
        <f>G155+G166</f>
        <v>4465</v>
      </c>
    </row>
    <row r="155" spans="1:7" ht="22.5" hidden="1" customHeight="1" x14ac:dyDescent="0.2">
      <c r="A155" s="40" t="s">
        <v>153</v>
      </c>
      <c r="B155" s="36">
        <v>5</v>
      </c>
      <c r="C155" s="36">
        <v>2</v>
      </c>
      <c r="D155" s="37" t="s">
        <v>290</v>
      </c>
      <c r="E155" s="38" t="s">
        <v>138</v>
      </c>
      <c r="F155" s="39">
        <f>F156</f>
        <v>4982.1000000000004</v>
      </c>
      <c r="G155" s="39">
        <f>G156</f>
        <v>4420</v>
      </c>
    </row>
    <row r="156" spans="1:7" ht="24.75" hidden="1" customHeight="1" x14ac:dyDescent="0.2">
      <c r="A156" s="40" t="s">
        <v>213</v>
      </c>
      <c r="B156" s="36">
        <v>5</v>
      </c>
      <c r="C156" s="36">
        <v>2</v>
      </c>
      <c r="D156" s="37" t="s">
        <v>291</v>
      </c>
      <c r="E156" s="38" t="s">
        <v>138</v>
      </c>
      <c r="F156" s="39">
        <f>F157+F163+F160</f>
        <v>4982.1000000000004</v>
      </c>
      <c r="G156" s="39">
        <f>G157+G163+G160</f>
        <v>4420</v>
      </c>
    </row>
    <row r="157" spans="1:7" ht="45" hidden="1" customHeight="1" x14ac:dyDescent="0.2">
      <c r="A157" s="40" t="s">
        <v>412</v>
      </c>
      <c r="B157" s="36">
        <v>5</v>
      </c>
      <c r="C157" s="36">
        <v>2</v>
      </c>
      <c r="D157" s="37" t="s">
        <v>292</v>
      </c>
      <c r="E157" s="38"/>
      <c r="F157" s="39">
        <f>F158</f>
        <v>4704.1000000000004</v>
      </c>
      <c r="G157" s="39">
        <f>G158</f>
        <v>4170.5</v>
      </c>
    </row>
    <row r="158" spans="1:7" ht="22.5" hidden="1" customHeight="1" x14ac:dyDescent="0.2">
      <c r="A158" s="41" t="s">
        <v>271</v>
      </c>
      <c r="B158" s="36">
        <v>5</v>
      </c>
      <c r="C158" s="36">
        <v>2</v>
      </c>
      <c r="D158" s="37" t="s">
        <v>292</v>
      </c>
      <c r="E158" s="38" t="s">
        <v>139</v>
      </c>
      <c r="F158" s="39">
        <f>F159</f>
        <v>4704.1000000000004</v>
      </c>
      <c r="G158" s="39">
        <f>G159</f>
        <v>4170.5</v>
      </c>
    </row>
    <row r="159" spans="1:7" ht="22.5" hidden="1" x14ac:dyDescent="0.2">
      <c r="A159" s="41" t="s">
        <v>140</v>
      </c>
      <c r="B159" s="36">
        <v>5</v>
      </c>
      <c r="C159" s="36">
        <v>2</v>
      </c>
      <c r="D159" s="37" t="s">
        <v>292</v>
      </c>
      <c r="E159" s="38" t="s">
        <v>141</v>
      </c>
      <c r="F159" s="39">
        <v>4704.1000000000004</v>
      </c>
      <c r="G159" s="42">
        <v>4170.5</v>
      </c>
    </row>
    <row r="160" spans="1:7" ht="22.5" hidden="1" x14ac:dyDescent="0.2">
      <c r="A160" s="41" t="s">
        <v>203</v>
      </c>
      <c r="B160" s="36">
        <v>5</v>
      </c>
      <c r="C160" s="36">
        <v>2</v>
      </c>
      <c r="D160" s="37" t="s">
        <v>325</v>
      </c>
      <c r="E160" s="38"/>
      <c r="F160" s="39">
        <f>F161</f>
        <v>30</v>
      </c>
      <c r="G160" s="39">
        <f>G161</f>
        <v>30</v>
      </c>
    </row>
    <row r="161" spans="1:7" ht="22.5" hidden="1" x14ac:dyDescent="0.2">
      <c r="A161" s="41" t="s">
        <v>271</v>
      </c>
      <c r="B161" s="36">
        <v>5</v>
      </c>
      <c r="C161" s="36">
        <v>2</v>
      </c>
      <c r="D161" s="37" t="s">
        <v>325</v>
      </c>
      <c r="E161" s="38" t="s">
        <v>139</v>
      </c>
      <c r="F161" s="39">
        <f>F162</f>
        <v>30</v>
      </c>
      <c r="G161" s="39">
        <f>G162</f>
        <v>30</v>
      </c>
    </row>
    <row r="162" spans="1:7" ht="22.5" hidden="1" x14ac:dyDescent="0.2">
      <c r="A162" s="41" t="s">
        <v>140</v>
      </c>
      <c r="B162" s="36">
        <v>5</v>
      </c>
      <c r="C162" s="36">
        <v>2</v>
      </c>
      <c r="D162" s="37" t="s">
        <v>325</v>
      </c>
      <c r="E162" s="38" t="s">
        <v>141</v>
      </c>
      <c r="F162" s="39">
        <v>30</v>
      </c>
      <c r="G162" s="42">
        <v>30</v>
      </c>
    </row>
    <row r="163" spans="1:7" ht="56.25" hidden="1" x14ac:dyDescent="0.2">
      <c r="A163" s="41" t="s">
        <v>415</v>
      </c>
      <c r="B163" s="36">
        <v>5</v>
      </c>
      <c r="C163" s="36">
        <v>2</v>
      </c>
      <c r="D163" s="37" t="s">
        <v>326</v>
      </c>
      <c r="E163" s="38"/>
      <c r="F163" s="39">
        <f>F164</f>
        <v>248</v>
      </c>
      <c r="G163" s="39">
        <f>G164</f>
        <v>219.5</v>
      </c>
    </row>
    <row r="164" spans="1:7" ht="22.5" hidden="1" x14ac:dyDescent="0.2">
      <c r="A164" s="41" t="s">
        <v>271</v>
      </c>
      <c r="B164" s="36">
        <v>5</v>
      </c>
      <c r="C164" s="36">
        <v>2</v>
      </c>
      <c r="D164" s="37" t="s">
        <v>326</v>
      </c>
      <c r="E164" s="38">
        <v>200</v>
      </c>
      <c r="F164" s="39">
        <f>F165</f>
        <v>248</v>
      </c>
      <c r="G164" s="39">
        <f>G165</f>
        <v>219.5</v>
      </c>
    </row>
    <row r="165" spans="1:7" ht="27.75" hidden="1" customHeight="1" x14ac:dyDescent="0.2">
      <c r="A165" s="41" t="s">
        <v>140</v>
      </c>
      <c r="B165" s="36">
        <v>5</v>
      </c>
      <c r="C165" s="36">
        <v>2</v>
      </c>
      <c r="D165" s="37" t="s">
        <v>326</v>
      </c>
      <c r="E165" s="38">
        <v>240</v>
      </c>
      <c r="F165" s="39">
        <v>248</v>
      </c>
      <c r="G165" s="42">
        <v>219.5</v>
      </c>
    </row>
    <row r="166" spans="1:7" ht="24" hidden="1" customHeight="1" x14ac:dyDescent="0.2">
      <c r="A166" s="40" t="s">
        <v>214</v>
      </c>
      <c r="B166" s="36">
        <v>5</v>
      </c>
      <c r="C166" s="36">
        <v>2</v>
      </c>
      <c r="D166" s="37" t="s">
        <v>300</v>
      </c>
      <c r="E166" s="38" t="s">
        <v>138</v>
      </c>
      <c r="F166" s="39">
        <f t="shared" ref="F166:G169" si="19">F167</f>
        <v>45</v>
      </c>
      <c r="G166" s="39">
        <f t="shared" si="19"/>
        <v>45</v>
      </c>
    </row>
    <row r="167" spans="1:7" ht="27.75" hidden="1" customHeight="1" x14ac:dyDescent="0.2">
      <c r="A167" s="40" t="s">
        <v>234</v>
      </c>
      <c r="B167" s="36">
        <v>5</v>
      </c>
      <c r="C167" s="36">
        <v>2</v>
      </c>
      <c r="D167" s="37" t="s">
        <v>301</v>
      </c>
      <c r="E167" s="38" t="s">
        <v>138</v>
      </c>
      <c r="F167" s="39">
        <f t="shared" si="19"/>
        <v>45</v>
      </c>
      <c r="G167" s="39">
        <f t="shared" si="19"/>
        <v>45</v>
      </c>
    </row>
    <row r="168" spans="1:7" ht="27.75" hidden="1" customHeight="1" x14ac:dyDescent="0.2">
      <c r="A168" s="40" t="s">
        <v>203</v>
      </c>
      <c r="B168" s="36">
        <v>5</v>
      </c>
      <c r="C168" s="36">
        <v>2</v>
      </c>
      <c r="D168" s="37" t="s">
        <v>302</v>
      </c>
      <c r="E168" s="38"/>
      <c r="F168" s="39">
        <f t="shared" si="19"/>
        <v>45</v>
      </c>
      <c r="G168" s="39">
        <f t="shared" si="19"/>
        <v>45</v>
      </c>
    </row>
    <row r="169" spans="1:7" ht="22.5" hidden="1" customHeight="1" x14ac:dyDescent="0.2">
      <c r="A169" s="41" t="s">
        <v>271</v>
      </c>
      <c r="B169" s="36">
        <v>5</v>
      </c>
      <c r="C169" s="36">
        <v>2</v>
      </c>
      <c r="D169" s="37" t="s">
        <v>302</v>
      </c>
      <c r="E169" s="38" t="s">
        <v>139</v>
      </c>
      <c r="F169" s="39">
        <f t="shared" si="19"/>
        <v>45</v>
      </c>
      <c r="G169" s="39">
        <f t="shared" si="19"/>
        <v>45</v>
      </c>
    </row>
    <row r="170" spans="1:7" ht="22.5" hidden="1" x14ac:dyDescent="0.2">
      <c r="A170" s="41" t="s">
        <v>140</v>
      </c>
      <c r="B170" s="36">
        <v>5</v>
      </c>
      <c r="C170" s="36">
        <v>2</v>
      </c>
      <c r="D170" s="37" t="s">
        <v>302</v>
      </c>
      <c r="E170" s="38" t="s">
        <v>141</v>
      </c>
      <c r="F170" s="39">
        <v>45</v>
      </c>
      <c r="G170" s="42">
        <v>45</v>
      </c>
    </row>
    <row r="171" spans="1:7" ht="11.25" customHeight="1" x14ac:dyDescent="0.2">
      <c r="A171" s="35" t="s">
        <v>42</v>
      </c>
      <c r="B171" s="36">
        <v>5</v>
      </c>
      <c r="C171" s="36">
        <v>3</v>
      </c>
      <c r="D171" s="37" t="s">
        <v>138</v>
      </c>
      <c r="E171" s="38" t="s">
        <v>138</v>
      </c>
      <c r="F171" s="39">
        <f>F172</f>
        <v>445.5</v>
      </c>
      <c r="G171" s="39">
        <f>G172</f>
        <v>456.4</v>
      </c>
    </row>
    <row r="172" spans="1:7" ht="22.5" hidden="1" customHeight="1" x14ac:dyDescent="0.2">
      <c r="A172" s="40" t="s">
        <v>508</v>
      </c>
      <c r="B172" s="36">
        <v>5</v>
      </c>
      <c r="C172" s="36">
        <v>3</v>
      </c>
      <c r="D172" s="37">
        <v>2400000000</v>
      </c>
      <c r="E172" s="38" t="s">
        <v>138</v>
      </c>
      <c r="F172" s="39">
        <f>F173+F177</f>
        <v>445.5</v>
      </c>
      <c r="G172" s="39">
        <f>G173+G177</f>
        <v>456.4</v>
      </c>
    </row>
    <row r="173" spans="1:7" ht="23.25" hidden="1" customHeight="1" x14ac:dyDescent="0.2">
      <c r="A173" s="40" t="s">
        <v>215</v>
      </c>
      <c r="B173" s="36">
        <v>5</v>
      </c>
      <c r="C173" s="36">
        <v>3</v>
      </c>
      <c r="D173" s="37">
        <v>2400100000</v>
      </c>
      <c r="E173" s="38" t="s">
        <v>138</v>
      </c>
      <c r="F173" s="39">
        <f t="shared" ref="F173:G175" si="20">F174</f>
        <v>10</v>
      </c>
      <c r="G173" s="39">
        <f t="shared" si="20"/>
        <v>10</v>
      </c>
    </row>
    <row r="174" spans="1:7" ht="27.75" hidden="1" customHeight="1" x14ac:dyDescent="0.2">
      <c r="A174" s="40" t="s">
        <v>203</v>
      </c>
      <c r="B174" s="36">
        <v>5</v>
      </c>
      <c r="C174" s="36">
        <v>3</v>
      </c>
      <c r="D174" s="37">
        <v>2400199990</v>
      </c>
      <c r="E174" s="38"/>
      <c r="F174" s="39">
        <f t="shared" si="20"/>
        <v>10</v>
      </c>
      <c r="G174" s="39">
        <f t="shared" si="20"/>
        <v>10</v>
      </c>
    </row>
    <row r="175" spans="1:7" ht="22.5" hidden="1" customHeight="1" x14ac:dyDescent="0.2">
      <c r="A175" s="41" t="s">
        <v>271</v>
      </c>
      <c r="B175" s="36">
        <v>5</v>
      </c>
      <c r="C175" s="36">
        <v>3</v>
      </c>
      <c r="D175" s="37">
        <v>2400199990</v>
      </c>
      <c r="E175" s="38" t="s">
        <v>139</v>
      </c>
      <c r="F175" s="39">
        <f t="shared" si="20"/>
        <v>10</v>
      </c>
      <c r="G175" s="39">
        <f t="shared" si="20"/>
        <v>10</v>
      </c>
    </row>
    <row r="176" spans="1:7" ht="22.5" hidden="1" x14ac:dyDescent="0.2">
      <c r="A176" s="41" t="s">
        <v>140</v>
      </c>
      <c r="B176" s="36">
        <v>5</v>
      </c>
      <c r="C176" s="36">
        <v>3</v>
      </c>
      <c r="D176" s="37">
        <v>2400199990</v>
      </c>
      <c r="E176" s="38" t="s">
        <v>141</v>
      </c>
      <c r="F176" s="39">
        <v>10</v>
      </c>
      <c r="G176" s="42">
        <v>10</v>
      </c>
    </row>
    <row r="177" spans="1:7" ht="22.5" hidden="1" customHeight="1" x14ac:dyDescent="0.2">
      <c r="A177" s="41" t="s">
        <v>327</v>
      </c>
      <c r="B177" s="36">
        <v>5</v>
      </c>
      <c r="C177" s="36">
        <v>3</v>
      </c>
      <c r="D177" s="37" t="s">
        <v>328</v>
      </c>
      <c r="E177" s="38"/>
      <c r="F177" s="39">
        <f t="shared" ref="F177:G179" si="21">F178</f>
        <v>435.5</v>
      </c>
      <c r="G177" s="39">
        <f t="shared" si="21"/>
        <v>446.4</v>
      </c>
    </row>
    <row r="178" spans="1:7" ht="22.5" hidden="1" customHeight="1" x14ac:dyDescent="0.2">
      <c r="A178" s="41" t="s">
        <v>203</v>
      </c>
      <c r="B178" s="36">
        <v>5</v>
      </c>
      <c r="C178" s="36">
        <v>3</v>
      </c>
      <c r="D178" s="37" t="s">
        <v>329</v>
      </c>
      <c r="E178" s="38"/>
      <c r="F178" s="39">
        <f t="shared" si="21"/>
        <v>435.5</v>
      </c>
      <c r="G178" s="39">
        <f t="shared" si="21"/>
        <v>446.4</v>
      </c>
    </row>
    <row r="179" spans="1:7" ht="22.5" hidden="1" customHeight="1" x14ac:dyDescent="0.2">
      <c r="A179" s="41" t="s">
        <v>271</v>
      </c>
      <c r="B179" s="36">
        <v>5</v>
      </c>
      <c r="C179" s="36">
        <v>3</v>
      </c>
      <c r="D179" s="37" t="s">
        <v>329</v>
      </c>
      <c r="E179" s="38" t="s">
        <v>139</v>
      </c>
      <c r="F179" s="39">
        <f t="shared" si="21"/>
        <v>435.5</v>
      </c>
      <c r="G179" s="39">
        <f t="shared" si="21"/>
        <v>446.4</v>
      </c>
    </row>
    <row r="180" spans="1:7" ht="22.5" hidden="1" x14ac:dyDescent="0.2">
      <c r="A180" s="41" t="s">
        <v>140</v>
      </c>
      <c r="B180" s="36">
        <v>5</v>
      </c>
      <c r="C180" s="36">
        <v>3</v>
      </c>
      <c r="D180" s="37" t="s">
        <v>329</v>
      </c>
      <c r="E180" s="38" t="s">
        <v>141</v>
      </c>
      <c r="F180" s="39">
        <v>435.5</v>
      </c>
      <c r="G180" s="42">
        <v>446.4</v>
      </c>
    </row>
    <row r="181" spans="1:7" ht="11.25" customHeight="1" x14ac:dyDescent="0.2">
      <c r="A181" s="35" t="s">
        <v>126</v>
      </c>
      <c r="B181" s="36">
        <v>8</v>
      </c>
      <c r="C181" s="36">
        <v>0</v>
      </c>
      <c r="D181" s="37" t="s">
        <v>138</v>
      </c>
      <c r="E181" s="38" t="s">
        <v>138</v>
      </c>
      <c r="F181" s="39">
        <f>F182</f>
        <v>2217</v>
      </c>
      <c r="G181" s="39">
        <f>G182</f>
        <v>2295</v>
      </c>
    </row>
    <row r="182" spans="1:7" ht="11.25" customHeight="1" x14ac:dyDescent="0.2">
      <c r="A182" s="35" t="s">
        <v>43</v>
      </c>
      <c r="B182" s="36">
        <v>8</v>
      </c>
      <c r="C182" s="36">
        <v>1</v>
      </c>
      <c r="D182" s="37" t="s">
        <v>138</v>
      </c>
      <c r="E182" s="38" t="s">
        <v>138</v>
      </c>
      <c r="F182" s="39">
        <f>F183</f>
        <v>2217</v>
      </c>
      <c r="G182" s="39">
        <f>G183</f>
        <v>2295</v>
      </c>
    </row>
    <row r="183" spans="1:7" ht="22.5" hidden="1" customHeight="1" x14ac:dyDescent="0.2">
      <c r="A183" s="40" t="s">
        <v>509</v>
      </c>
      <c r="B183" s="36">
        <v>8</v>
      </c>
      <c r="C183" s="36">
        <v>1</v>
      </c>
      <c r="D183" s="37" t="s">
        <v>277</v>
      </c>
      <c r="E183" s="38" t="s">
        <v>138</v>
      </c>
      <c r="F183" s="39">
        <f>F184+F191</f>
        <v>2217</v>
      </c>
      <c r="G183" s="39">
        <f>G184+G191</f>
        <v>2295</v>
      </c>
    </row>
    <row r="184" spans="1:7" ht="42" hidden="1" customHeight="1" x14ac:dyDescent="0.2">
      <c r="A184" s="40" t="s">
        <v>216</v>
      </c>
      <c r="B184" s="36">
        <v>8</v>
      </c>
      <c r="C184" s="36">
        <v>1</v>
      </c>
      <c r="D184" s="37" t="s">
        <v>278</v>
      </c>
      <c r="E184" s="38" t="s">
        <v>138</v>
      </c>
      <c r="F184" s="39">
        <f>F185</f>
        <v>1903</v>
      </c>
      <c r="G184" s="39">
        <f>G185</f>
        <v>1981</v>
      </c>
    </row>
    <row r="185" spans="1:7" ht="30" hidden="1" customHeight="1" x14ac:dyDescent="0.2">
      <c r="A185" s="40" t="s">
        <v>217</v>
      </c>
      <c r="B185" s="36">
        <v>8</v>
      </c>
      <c r="C185" s="36">
        <v>1</v>
      </c>
      <c r="D185" s="37" t="s">
        <v>279</v>
      </c>
      <c r="E185" s="38"/>
      <c r="F185" s="39">
        <f>F186</f>
        <v>1903</v>
      </c>
      <c r="G185" s="39">
        <f>G186</f>
        <v>1981</v>
      </c>
    </row>
    <row r="186" spans="1:7" ht="37.5" hidden="1" customHeight="1" x14ac:dyDescent="0.2">
      <c r="A186" s="40" t="s">
        <v>200</v>
      </c>
      <c r="B186" s="36">
        <v>8</v>
      </c>
      <c r="C186" s="36">
        <v>1</v>
      </c>
      <c r="D186" s="37" t="s">
        <v>280</v>
      </c>
      <c r="E186" s="38" t="s">
        <v>138</v>
      </c>
      <c r="F186" s="39">
        <f>F187+F189</f>
        <v>1903</v>
      </c>
      <c r="G186" s="39">
        <f>G187+G189</f>
        <v>1981</v>
      </c>
    </row>
    <row r="187" spans="1:7" ht="45.75" hidden="1" customHeight="1" x14ac:dyDescent="0.2">
      <c r="A187" s="41" t="s">
        <v>142</v>
      </c>
      <c r="B187" s="36">
        <v>8</v>
      </c>
      <c r="C187" s="36">
        <v>1</v>
      </c>
      <c r="D187" s="37" t="s">
        <v>280</v>
      </c>
      <c r="E187" s="38" t="s">
        <v>143</v>
      </c>
      <c r="F187" s="39">
        <f>F188</f>
        <v>1682</v>
      </c>
      <c r="G187" s="39">
        <f>G188</f>
        <v>1782</v>
      </c>
    </row>
    <row r="188" spans="1:7" ht="30" hidden="1" customHeight="1" x14ac:dyDescent="0.2">
      <c r="A188" s="41" t="s">
        <v>144</v>
      </c>
      <c r="B188" s="36">
        <v>8</v>
      </c>
      <c r="C188" s="36">
        <v>1</v>
      </c>
      <c r="D188" s="37" t="s">
        <v>280</v>
      </c>
      <c r="E188" s="38" t="s">
        <v>145</v>
      </c>
      <c r="F188" s="39">
        <v>1682</v>
      </c>
      <c r="G188" s="39">
        <v>1782</v>
      </c>
    </row>
    <row r="189" spans="1:7" ht="30" hidden="1" customHeight="1" x14ac:dyDescent="0.2">
      <c r="A189" s="41" t="s">
        <v>271</v>
      </c>
      <c r="B189" s="36">
        <v>8</v>
      </c>
      <c r="C189" s="36">
        <v>1</v>
      </c>
      <c r="D189" s="37" t="s">
        <v>280</v>
      </c>
      <c r="E189" s="38" t="s">
        <v>139</v>
      </c>
      <c r="F189" s="39">
        <f>F190</f>
        <v>221</v>
      </c>
      <c r="G189" s="39">
        <f>G190</f>
        <v>199</v>
      </c>
    </row>
    <row r="190" spans="1:7" ht="30" hidden="1" customHeight="1" x14ac:dyDescent="0.2">
      <c r="A190" s="41" t="s">
        <v>140</v>
      </c>
      <c r="B190" s="36">
        <v>8</v>
      </c>
      <c r="C190" s="36">
        <v>1</v>
      </c>
      <c r="D190" s="37" t="s">
        <v>280</v>
      </c>
      <c r="E190" s="38" t="s">
        <v>141</v>
      </c>
      <c r="F190" s="39">
        <v>221</v>
      </c>
      <c r="G190" s="42">
        <v>199</v>
      </c>
    </row>
    <row r="191" spans="1:7" ht="11.25" hidden="1" customHeight="1" x14ac:dyDescent="0.2">
      <c r="A191" s="40" t="s">
        <v>218</v>
      </c>
      <c r="B191" s="36">
        <v>8</v>
      </c>
      <c r="C191" s="36">
        <v>1</v>
      </c>
      <c r="D191" s="37" t="s">
        <v>282</v>
      </c>
      <c r="E191" s="38" t="s">
        <v>138</v>
      </c>
      <c r="F191" s="39">
        <f>F192</f>
        <v>314</v>
      </c>
      <c r="G191" s="39">
        <f>G192</f>
        <v>314</v>
      </c>
    </row>
    <row r="192" spans="1:7" ht="26.25" hidden="1" customHeight="1" x14ac:dyDescent="0.2">
      <c r="A192" s="40" t="s">
        <v>219</v>
      </c>
      <c r="B192" s="36">
        <v>8</v>
      </c>
      <c r="C192" s="36">
        <v>1</v>
      </c>
      <c r="D192" s="37" t="s">
        <v>284</v>
      </c>
      <c r="E192" s="38" t="s">
        <v>138</v>
      </c>
      <c r="F192" s="39">
        <f>F193</f>
        <v>314</v>
      </c>
      <c r="G192" s="39">
        <f>G193</f>
        <v>314</v>
      </c>
    </row>
    <row r="193" spans="1:7" ht="26.25" hidden="1" customHeight="1" x14ac:dyDescent="0.2">
      <c r="A193" s="40" t="s">
        <v>200</v>
      </c>
      <c r="B193" s="36">
        <v>8</v>
      </c>
      <c r="C193" s="36">
        <v>1</v>
      </c>
      <c r="D193" s="37" t="s">
        <v>283</v>
      </c>
      <c r="E193" s="38"/>
      <c r="F193" s="39">
        <f>F194+F196</f>
        <v>314</v>
      </c>
      <c r="G193" s="39">
        <f>G194+G196</f>
        <v>314</v>
      </c>
    </row>
    <row r="194" spans="1:7" ht="43.5" hidden="1" customHeight="1" x14ac:dyDescent="0.2">
      <c r="A194" s="41" t="s">
        <v>142</v>
      </c>
      <c r="B194" s="36">
        <v>8</v>
      </c>
      <c r="C194" s="36">
        <v>1</v>
      </c>
      <c r="D194" s="37" t="s">
        <v>283</v>
      </c>
      <c r="E194" s="38" t="s">
        <v>143</v>
      </c>
      <c r="F194" s="39">
        <f>F195</f>
        <v>309</v>
      </c>
      <c r="G194" s="39">
        <f>G195</f>
        <v>309</v>
      </c>
    </row>
    <row r="195" spans="1:7" hidden="1" x14ac:dyDescent="0.2">
      <c r="A195" s="41" t="s">
        <v>144</v>
      </c>
      <c r="B195" s="36">
        <v>8</v>
      </c>
      <c r="C195" s="36">
        <v>1</v>
      </c>
      <c r="D195" s="37" t="s">
        <v>446</v>
      </c>
      <c r="E195" s="38" t="s">
        <v>145</v>
      </c>
      <c r="F195" s="39">
        <v>309</v>
      </c>
      <c r="G195" s="39">
        <v>309</v>
      </c>
    </row>
    <row r="196" spans="1:7" ht="22.5" hidden="1" customHeight="1" x14ac:dyDescent="0.2">
      <c r="A196" s="41" t="s">
        <v>271</v>
      </c>
      <c r="B196" s="36">
        <v>8</v>
      </c>
      <c r="C196" s="36">
        <v>1</v>
      </c>
      <c r="D196" s="37" t="s">
        <v>283</v>
      </c>
      <c r="E196" s="38" t="s">
        <v>139</v>
      </c>
      <c r="F196" s="39">
        <f>F197</f>
        <v>5</v>
      </c>
      <c r="G196" s="39">
        <f>G197</f>
        <v>5</v>
      </c>
    </row>
    <row r="197" spans="1:7" ht="22.5" hidden="1" x14ac:dyDescent="0.2">
      <c r="A197" s="41" t="s">
        <v>140</v>
      </c>
      <c r="B197" s="36">
        <v>8</v>
      </c>
      <c r="C197" s="36">
        <v>1</v>
      </c>
      <c r="D197" s="37" t="s">
        <v>446</v>
      </c>
      <c r="E197" s="38" t="s">
        <v>141</v>
      </c>
      <c r="F197" s="39">
        <v>5</v>
      </c>
      <c r="G197" s="42">
        <v>5</v>
      </c>
    </row>
    <row r="198" spans="1:7" ht="11.25" customHeight="1" x14ac:dyDescent="0.2">
      <c r="A198" s="35" t="s">
        <v>127</v>
      </c>
      <c r="B198" s="36">
        <v>11</v>
      </c>
      <c r="C198" s="36">
        <v>0</v>
      </c>
      <c r="D198" s="37" t="s">
        <v>138</v>
      </c>
      <c r="E198" s="38" t="s">
        <v>138</v>
      </c>
      <c r="F198" s="39">
        <f t="shared" ref="F198:G202" si="22">F199</f>
        <v>6543</v>
      </c>
      <c r="G198" s="39">
        <f t="shared" si="22"/>
        <v>6529.9</v>
      </c>
    </row>
    <row r="199" spans="1:7" ht="11.25" customHeight="1" x14ac:dyDescent="0.2">
      <c r="A199" s="35" t="s">
        <v>44</v>
      </c>
      <c r="B199" s="36">
        <v>11</v>
      </c>
      <c r="C199" s="36">
        <v>1</v>
      </c>
      <c r="D199" s="37" t="s">
        <v>138</v>
      </c>
      <c r="E199" s="38" t="s">
        <v>138</v>
      </c>
      <c r="F199" s="39">
        <f t="shared" si="22"/>
        <v>6543</v>
      </c>
      <c r="G199" s="39">
        <f t="shared" si="22"/>
        <v>6529.9</v>
      </c>
    </row>
    <row r="200" spans="1:7" ht="30" hidden="1" customHeight="1" x14ac:dyDescent="0.2">
      <c r="A200" s="40" t="s">
        <v>510</v>
      </c>
      <c r="B200" s="36">
        <v>11</v>
      </c>
      <c r="C200" s="36">
        <v>1</v>
      </c>
      <c r="D200" s="37" t="s">
        <v>285</v>
      </c>
      <c r="E200" s="38" t="s">
        <v>138</v>
      </c>
      <c r="F200" s="39">
        <f t="shared" si="22"/>
        <v>6543</v>
      </c>
      <c r="G200" s="39">
        <f t="shared" si="22"/>
        <v>6529.9</v>
      </c>
    </row>
    <row r="201" spans="1:7" ht="15" hidden="1" customHeight="1" x14ac:dyDescent="0.2">
      <c r="A201" s="40" t="s">
        <v>146</v>
      </c>
      <c r="B201" s="36">
        <v>11</v>
      </c>
      <c r="C201" s="36">
        <v>1</v>
      </c>
      <c r="D201" s="37" t="s">
        <v>286</v>
      </c>
      <c r="E201" s="38" t="s">
        <v>138</v>
      </c>
      <c r="F201" s="39">
        <f t="shared" si="22"/>
        <v>6543</v>
      </c>
      <c r="G201" s="39">
        <f t="shared" si="22"/>
        <v>6529.9</v>
      </c>
    </row>
    <row r="202" spans="1:7" ht="31.5" hidden="1" customHeight="1" x14ac:dyDescent="0.2">
      <c r="A202" s="40" t="s">
        <v>220</v>
      </c>
      <c r="B202" s="36">
        <v>11</v>
      </c>
      <c r="C202" s="36">
        <v>1</v>
      </c>
      <c r="D202" s="37" t="s">
        <v>287</v>
      </c>
      <c r="E202" s="38"/>
      <c r="F202" s="39">
        <f t="shared" si="22"/>
        <v>6543</v>
      </c>
      <c r="G202" s="39">
        <f t="shared" si="22"/>
        <v>6529.9</v>
      </c>
    </row>
    <row r="203" spans="1:7" ht="32.25" hidden="1" customHeight="1" x14ac:dyDescent="0.2">
      <c r="A203" s="40" t="s">
        <v>200</v>
      </c>
      <c r="B203" s="36">
        <v>11</v>
      </c>
      <c r="C203" s="36">
        <v>1</v>
      </c>
      <c r="D203" s="37" t="s">
        <v>288</v>
      </c>
      <c r="E203" s="38" t="s">
        <v>138</v>
      </c>
      <c r="F203" s="39">
        <f>F204+F206+F208</f>
        <v>6543</v>
      </c>
      <c r="G203" s="39">
        <f>G204+G206+G208</f>
        <v>6529.9</v>
      </c>
    </row>
    <row r="204" spans="1:7" ht="45" hidden="1" customHeight="1" x14ac:dyDescent="0.2">
      <c r="A204" s="41" t="s">
        <v>142</v>
      </c>
      <c r="B204" s="36">
        <v>11</v>
      </c>
      <c r="C204" s="36">
        <v>1</v>
      </c>
      <c r="D204" s="37" t="s">
        <v>288</v>
      </c>
      <c r="E204" s="38" t="s">
        <v>143</v>
      </c>
      <c r="F204" s="39">
        <f>F205</f>
        <v>5800</v>
      </c>
      <c r="G204" s="39">
        <f>G205</f>
        <v>5850</v>
      </c>
    </row>
    <row r="205" spans="1:7" hidden="1" x14ac:dyDescent="0.2">
      <c r="A205" s="41" t="s">
        <v>144</v>
      </c>
      <c r="B205" s="36">
        <v>11</v>
      </c>
      <c r="C205" s="36">
        <v>1</v>
      </c>
      <c r="D205" s="37" t="s">
        <v>288</v>
      </c>
      <c r="E205" s="38" t="s">
        <v>145</v>
      </c>
      <c r="F205" s="39">
        <v>5800</v>
      </c>
      <c r="G205" s="39">
        <v>5850</v>
      </c>
    </row>
    <row r="206" spans="1:7" ht="22.5" hidden="1" customHeight="1" x14ac:dyDescent="0.2">
      <c r="A206" s="41" t="s">
        <v>271</v>
      </c>
      <c r="B206" s="36">
        <v>11</v>
      </c>
      <c r="C206" s="36">
        <v>1</v>
      </c>
      <c r="D206" s="37" t="s">
        <v>288</v>
      </c>
      <c r="E206" s="38" t="s">
        <v>139</v>
      </c>
      <c r="F206" s="39">
        <f>F207</f>
        <v>719</v>
      </c>
      <c r="G206" s="39">
        <f>G207</f>
        <v>655.9</v>
      </c>
    </row>
    <row r="207" spans="1:7" ht="22.5" hidden="1" x14ac:dyDescent="0.2">
      <c r="A207" s="41" t="s">
        <v>140</v>
      </c>
      <c r="B207" s="36">
        <v>11</v>
      </c>
      <c r="C207" s="36">
        <v>1</v>
      </c>
      <c r="D207" s="37" t="s">
        <v>288</v>
      </c>
      <c r="E207" s="38" t="s">
        <v>141</v>
      </c>
      <c r="F207" s="39">
        <v>719</v>
      </c>
      <c r="G207" s="39">
        <v>655.9</v>
      </c>
    </row>
    <row r="208" spans="1:7" ht="11.25" hidden="1" customHeight="1" x14ac:dyDescent="0.2">
      <c r="A208" s="41" t="s">
        <v>149</v>
      </c>
      <c r="B208" s="36">
        <v>11</v>
      </c>
      <c r="C208" s="36">
        <v>1</v>
      </c>
      <c r="D208" s="37" t="s">
        <v>288</v>
      </c>
      <c r="E208" s="38" t="s">
        <v>150</v>
      </c>
      <c r="F208" s="39">
        <f>F209</f>
        <v>24</v>
      </c>
      <c r="G208" s="39">
        <f>G209</f>
        <v>24</v>
      </c>
    </row>
    <row r="209" spans="1:8" hidden="1" x14ac:dyDescent="0.2">
      <c r="A209" s="41" t="s">
        <v>151</v>
      </c>
      <c r="B209" s="36">
        <v>11</v>
      </c>
      <c r="C209" s="36">
        <v>1</v>
      </c>
      <c r="D209" s="37" t="s">
        <v>288</v>
      </c>
      <c r="E209" s="38" t="s">
        <v>152</v>
      </c>
      <c r="F209" s="39">
        <v>24</v>
      </c>
      <c r="G209" s="42">
        <v>24</v>
      </c>
    </row>
    <row r="210" spans="1:8" ht="12" thickBot="1" x14ac:dyDescent="0.25">
      <c r="A210" s="49"/>
      <c r="B210" s="50"/>
      <c r="C210" s="50"/>
      <c r="D210" s="51"/>
      <c r="E210" s="52" t="s">
        <v>247</v>
      </c>
      <c r="F210" s="53">
        <f>F7+F78+F85+F117+F145+F181+F198</f>
        <v>32548.400000000001</v>
      </c>
      <c r="G210" s="118">
        <f>G7+G78+G85+G117+G145+G181+G198</f>
        <v>32736.200000000004</v>
      </c>
    </row>
    <row r="211" spans="1:8" ht="11.25" customHeight="1" x14ac:dyDescent="0.2">
      <c r="F211" s="54"/>
      <c r="G211" s="25"/>
    </row>
    <row r="212" spans="1:8" x14ac:dyDescent="0.2">
      <c r="F212" s="62"/>
    </row>
    <row r="214" spans="1:8" s="26" customFormat="1" x14ac:dyDescent="0.2">
      <c r="A214" s="22"/>
      <c r="B214" s="23"/>
      <c r="C214" s="23"/>
      <c r="D214" s="24"/>
      <c r="E214" s="25"/>
      <c r="F214" s="55"/>
      <c r="G214" s="119"/>
      <c r="H214" s="25"/>
    </row>
  </sheetData>
  <autoFilter ref="A6:G210">
    <filterColumn colId="3">
      <filters blank="1"/>
    </filterColumn>
  </autoFilter>
  <mergeCells count="8">
    <mergeCell ref="F1:G1"/>
    <mergeCell ref="A2:F2"/>
    <mergeCell ref="F5:G5"/>
    <mergeCell ref="A5:A6"/>
    <mergeCell ref="B5:B6"/>
    <mergeCell ref="C5:C6"/>
    <mergeCell ref="D5:D6"/>
    <mergeCell ref="E5:E6"/>
  </mergeCells>
  <pageMargins left="0" right="0" top="0" bottom="0" header="0" footer="0"/>
  <pageSetup paperSize="9" scale="9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223"/>
  <sheetViews>
    <sheetView view="pageLayout" zoomScaleNormal="100" workbookViewId="0">
      <selection activeCell="D37" sqref="D37"/>
    </sheetView>
  </sheetViews>
  <sheetFormatPr defaultRowHeight="11.25" x14ac:dyDescent="0.2"/>
  <cols>
    <col min="1" max="1" width="55.140625" style="22" customWidth="1"/>
    <col min="2" max="2" width="18.42578125" style="23" customWidth="1"/>
    <col min="3" max="3" width="7.140625" style="25" customWidth="1"/>
    <col min="4" max="4" width="16.28515625" style="23" customWidth="1"/>
    <col min="5" max="16384" width="9.140625" style="25"/>
  </cols>
  <sheetData>
    <row r="1" spans="1:4" ht="51" customHeight="1" x14ac:dyDescent="0.2">
      <c r="C1" s="221" t="s">
        <v>420</v>
      </c>
      <c r="D1" s="221"/>
    </row>
    <row r="2" spans="1:4" ht="30" customHeight="1" x14ac:dyDescent="0.2">
      <c r="A2" s="220" t="s">
        <v>477</v>
      </c>
      <c r="B2" s="220"/>
      <c r="C2" s="220"/>
      <c r="D2" s="220"/>
    </row>
    <row r="3" spans="1:4" x14ac:dyDescent="0.2">
      <c r="A3" s="220"/>
      <c r="B3" s="220"/>
      <c r="C3" s="220"/>
      <c r="D3" s="220"/>
    </row>
    <row r="4" spans="1:4" x14ac:dyDescent="0.2">
      <c r="D4" s="23" t="s">
        <v>486</v>
      </c>
    </row>
    <row r="5" spans="1:4" ht="18" customHeight="1" x14ac:dyDescent="0.2">
      <c r="A5" s="27" t="s">
        <v>25</v>
      </c>
      <c r="B5" s="27" t="s">
        <v>28</v>
      </c>
      <c r="C5" s="27" t="s">
        <v>29</v>
      </c>
      <c r="D5" s="178" t="s">
        <v>488</v>
      </c>
    </row>
    <row r="6" spans="1:4" ht="22.5" x14ac:dyDescent="0.2">
      <c r="A6" s="35" t="s">
        <v>504</v>
      </c>
      <c r="B6" s="37" t="s">
        <v>273</v>
      </c>
      <c r="C6" s="38"/>
      <c r="D6" s="39">
        <f>D7</f>
        <v>272</v>
      </c>
    </row>
    <row r="7" spans="1:4" x14ac:dyDescent="0.2">
      <c r="A7" s="35" t="s">
        <v>225</v>
      </c>
      <c r="B7" s="37" t="s">
        <v>274</v>
      </c>
      <c r="C7" s="38"/>
      <c r="D7" s="39">
        <f>D8</f>
        <v>272</v>
      </c>
    </row>
    <row r="8" spans="1:4" ht="22.5" x14ac:dyDescent="0.2">
      <c r="A8" s="35" t="s">
        <v>226</v>
      </c>
      <c r="B8" s="37" t="s">
        <v>275</v>
      </c>
      <c r="C8" s="38"/>
      <c r="D8" s="39">
        <f>D14+D9+D17</f>
        <v>272</v>
      </c>
    </row>
    <row r="9" spans="1:4" x14ac:dyDescent="0.2">
      <c r="A9" s="41" t="s">
        <v>320</v>
      </c>
      <c r="B9" s="37" t="s">
        <v>321</v>
      </c>
      <c r="C9" s="38"/>
      <c r="D9" s="39">
        <f>D10+D12</f>
        <v>205</v>
      </c>
    </row>
    <row r="10" spans="1:4" ht="45" x14ac:dyDescent="0.2">
      <c r="A10" s="41" t="s">
        <v>142</v>
      </c>
      <c r="B10" s="37" t="s">
        <v>321</v>
      </c>
      <c r="C10" s="38">
        <v>100</v>
      </c>
      <c r="D10" s="39">
        <f>D11</f>
        <v>200</v>
      </c>
    </row>
    <row r="11" spans="1:4" x14ac:dyDescent="0.2">
      <c r="A11" s="41" t="s">
        <v>144</v>
      </c>
      <c r="B11" s="37" t="s">
        <v>321</v>
      </c>
      <c r="C11" s="38">
        <v>110</v>
      </c>
      <c r="D11" s="39">
        <v>200</v>
      </c>
    </row>
    <row r="12" spans="1:4" ht="22.5" x14ac:dyDescent="0.2">
      <c r="A12" s="41" t="s">
        <v>271</v>
      </c>
      <c r="B12" s="37" t="s">
        <v>321</v>
      </c>
      <c r="C12" s="38">
        <v>200</v>
      </c>
      <c r="D12" s="39">
        <f>D13</f>
        <v>5</v>
      </c>
    </row>
    <row r="13" spans="1:4" ht="22.5" x14ac:dyDescent="0.2">
      <c r="A13" s="41" t="s">
        <v>140</v>
      </c>
      <c r="B13" s="37" t="s">
        <v>321</v>
      </c>
      <c r="C13" s="38">
        <v>240</v>
      </c>
      <c r="D13" s="39">
        <v>5</v>
      </c>
    </row>
    <row r="14" spans="1:4" ht="33.75" x14ac:dyDescent="0.2">
      <c r="A14" s="5" t="s">
        <v>236</v>
      </c>
      <c r="B14" s="37" t="s">
        <v>276</v>
      </c>
      <c r="C14" s="38"/>
      <c r="D14" s="39">
        <f>D15</f>
        <v>50</v>
      </c>
    </row>
    <row r="15" spans="1:4" ht="45" x14ac:dyDescent="0.2">
      <c r="A15" s="41" t="s">
        <v>142</v>
      </c>
      <c r="B15" s="37" t="s">
        <v>276</v>
      </c>
      <c r="C15" s="38">
        <v>100</v>
      </c>
      <c r="D15" s="39">
        <f>D16</f>
        <v>50</v>
      </c>
    </row>
    <row r="16" spans="1:4" x14ac:dyDescent="0.2">
      <c r="A16" s="41" t="s">
        <v>144</v>
      </c>
      <c r="B16" s="37" t="s">
        <v>276</v>
      </c>
      <c r="C16" s="38">
        <v>110</v>
      </c>
      <c r="D16" s="39">
        <v>50</v>
      </c>
    </row>
    <row r="17" spans="1:4" ht="33.75" x14ac:dyDescent="0.2">
      <c r="A17" s="41" t="s">
        <v>322</v>
      </c>
      <c r="B17" s="37" t="s">
        <v>323</v>
      </c>
      <c r="C17" s="38"/>
      <c r="D17" s="39">
        <f>D18</f>
        <v>17</v>
      </c>
    </row>
    <row r="18" spans="1:4" ht="45" x14ac:dyDescent="0.2">
      <c r="A18" s="41" t="s">
        <v>142</v>
      </c>
      <c r="B18" s="37" t="s">
        <v>323</v>
      </c>
      <c r="C18" s="38">
        <v>100</v>
      </c>
      <c r="D18" s="39">
        <f>D19</f>
        <v>17</v>
      </c>
    </row>
    <row r="19" spans="1:4" x14ac:dyDescent="0.2">
      <c r="A19" s="41" t="s">
        <v>144</v>
      </c>
      <c r="B19" s="37" t="s">
        <v>323</v>
      </c>
      <c r="C19" s="38">
        <v>110</v>
      </c>
      <c r="D19" s="39">
        <v>17</v>
      </c>
    </row>
    <row r="20" spans="1:4" ht="22.5" x14ac:dyDescent="0.2">
      <c r="A20" s="40" t="s">
        <v>509</v>
      </c>
      <c r="B20" s="37" t="s">
        <v>277</v>
      </c>
      <c r="C20" s="38" t="s">
        <v>138</v>
      </c>
      <c r="D20" s="39">
        <f>D21+D37</f>
        <v>2339</v>
      </c>
    </row>
    <row r="21" spans="1:4" ht="33.75" x14ac:dyDescent="0.2">
      <c r="A21" s="40" t="s">
        <v>216</v>
      </c>
      <c r="B21" s="37" t="s">
        <v>278</v>
      </c>
      <c r="C21" s="38" t="s">
        <v>138</v>
      </c>
      <c r="D21" s="39">
        <f>D22</f>
        <v>2025</v>
      </c>
    </row>
    <row r="22" spans="1:4" x14ac:dyDescent="0.2">
      <c r="A22" s="40" t="s">
        <v>217</v>
      </c>
      <c r="B22" s="37" t="s">
        <v>279</v>
      </c>
      <c r="C22" s="38"/>
      <c r="D22" s="39">
        <f>D23+D28+D34+D31</f>
        <v>2025</v>
      </c>
    </row>
    <row r="23" spans="1:4" ht="22.5" x14ac:dyDescent="0.2">
      <c r="A23" s="40" t="s">
        <v>200</v>
      </c>
      <c r="B23" s="37" t="s">
        <v>280</v>
      </c>
      <c r="C23" s="38" t="s">
        <v>138</v>
      </c>
      <c r="D23" s="39">
        <f>D24+D26</f>
        <v>1712.9</v>
      </c>
    </row>
    <row r="24" spans="1:4" ht="45" x14ac:dyDescent="0.2">
      <c r="A24" s="41" t="s">
        <v>142</v>
      </c>
      <c r="B24" s="37" t="s">
        <v>280</v>
      </c>
      <c r="C24" s="38" t="s">
        <v>143</v>
      </c>
      <c r="D24" s="39">
        <f>D25</f>
        <v>1479</v>
      </c>
    </row>
    <row r="25" spans="1:4" x14ac:dyDescent="0.2">
      <c r="A25" s="41" t="s">
        <v>144</v>
      </c>
      <c r="B25" s="37" t="s">
        <v>280</v>
      </c>
      <c r="C25" s="38" t="s">
        <v>145</v>
      </c>
      <c r="D25" s="39">
        <v>1479</v>
      </c>
    </row>
    <row r="26" spans="1:4" ht="22.5" x14ac:dyDescent="0.2">
      <c r="A26" s="41" t="s">
        <v>271</v>
      </c>
      <c r="B26" s="37" t="s">
        <v>280</v>
      </c>
      <c r="C26" s="38" t="s">
        <v>139</v>
      </c>
      <c r="D26" s="39">
        <f>D27</f>
        <v>233.9</v>
      </c>
    </row>
    <row r="27" spans="1:4" ht="22.5" x14ac:dyDescent="0.2">
      <c r="A27" s="41" t="s">
        <v>140</v>
      </c>
      <c r="B27" s="37" t="s">
        <v>280</v>
      </c>
      <c r="C27" s="38" t="s">
        <v>141</v>
      </c>
      <c r="D27" s="39">
        <v>233.9</v>
      </c>
    </row>
    <row r="28" spans="1:4" ht="33.75" x14ac:dyDescent="0.2">
      <c r="A28" s="40" t="s">
        <v>413</v>
      </c>
      <c r="B28" s="37" t="s">
        <v>281</v>
      </c>
      <c r="C28" s="38"/>
      <c r="D28" s="39">
        <f>D29</f>
        <v>6.8</v>
      </c>
    </row>
    <row r="29" spans="1:4" ht="22.5" x14ac:dyDescent="0.2">
      <c r="A29" s="41" t="s">
        <v>271</v>
      </c>
      <c r="B29" s="37" t="s">
        <v>281</v>
      </c>
      <c r="C29" s="38" t="s">
        <v>139</v>
      </c>
      <c r="D29" s="39">
        <f>D30</f>
        <v>6.8</v>
      </c>
    </row>
    <row r="30" spans="1:4" ht="22.5" x14ac:dyDescent="0.2">
      <c r="A30" s="41" t="s">
        <v>140</v>
      </c>
      <c r="B30" s="37" t="s">
        <v>281</v>
      </c>
      <c r="C30" s="38" t="s">
        <v>141</v>
      </c>
      <c r="D30" s="39">
        <v>6.8</v>
      </c>
    </row>
    <row r="31" spans="1:4" ht="56.25" x14ac:dyDescent="0.2">
      <c r="A31" s="41" t="s">
        <v>443</v>
      </c>
      <c r="B31" s="37" t="s">
        <v>442</v>
      </c>
      <c r="C31" s="38"/>
      <c r="D31" s="39">
        <f>D32</f>
        <v>303</v>
      </c>
    </row>
    <row r="32" spans="1:4" ht="45" x14ac:dyDescent="0.2">
      <c r="A32" s="41" t="s">
        <v>142</v>
      </c>
      <c r="B32" s="37" t="s">
        <v>442</v>
      </c>
      <c r="C32" s="38">
        <v>100</v>
      </c>
      <c r="D32" s="39">
        <f>D33</f>
        <v>303</v>
      </c>
    </row>
    <row r="33" spans="1:4" x14ac:dyDescent="0.2">
      <c r="A33" s="41" t="s">
        <v>144</v>
      </c>
      <c r="B33" s="37" t="s">
        <v>442</v>
      </c>
      <c r="C33" s="38">
        <v>110</v>
      </c>
      <c r="D33" s="39">
        <v>303</v>
      </c>
    </row>
    <row r="34" spans="1:4" ht="45" x14ac:dyDescent="0.2">
      <c r="A34" s="41" t="s">
        <v>416</v>
      </c>
      <c r="B34" s="37" t="s">
        <v>330</v>
      </c>
      <c r="C34" s="38" t="s">
        <v>138</v>
      </c>
      <c r="D34" s="39">
        <f>D35</f>
        <v>2.2999999999999998</v>
      </c>
    </row>
    <row r="35" spans="1:4" ht="22.5" x14ac:dyDescent="0.2">
      <c r="A35" s="41" t="s">
        <v>271</v>
      </c>
      <c r="B35" s="37" t="s">
        <v>330</v>
      </c>
      <c r="C35" s="38" t="s">
        <v>139</v>
      </c>
      <c r="D35" s="39">
        <f>D36</f>
        <v>2.2999999999999998</v>
      </c>
    </row>
    <row r="36" spans="1:4" ht="22.5" x14ac:dyDescent="0.2">
      <c r="A36" s="41" t="s">
        <v>140</v>
      </c>
      <c r="B36" s="37" t="s">
        <v>330</v>
      </c>
      <c r="C36" s="38" t="s">
        <v>141</v>
      </c>
      <c r="D36" s="39">
        <v>2.2999999999999998</v>
      </c>
    </row>
    <row r="37" spans="1:4" x14ac:dyDescent="0.2">
      <c r="A37" s="40" t="s">
        <v>218</v>
      </c>
      <c r="B37" s="37" t="s">
        <v>444</v>
      </c>
      <c r="C37" s="38" t="s">
        <v>138</v>
      </c>
      <c r="D37" s="39">
        <f>D38</f>
        <v>314</v>
      </c>
    </row>
    <row r="38" spans="1:4" ht="22.5" x14ac:dyDescent="0.2">
      <c r="A38" s="40" t="s">
        <v>219</v>
      </c>
      <c r="B38" s="37" t="s">
        <v>445</v>
      </c>
      <c r="C38" s="38" t="s">
        <v>138</v>
      </c>
      <c r="D38" s="39">
        <f>D39+D44</f>
        <v>314</v>
      </c>
    </row>
    <row r="39" spans="1:4" ht="22.5" x14ac:dyDescent="0.2">
      <c r="A39" s="40" t="s">
        <v>200</v>
      </c>
      <c r="B39" s="37" t="s">
        <v>446</v>
      </c>
      <c r="C39" s="38"/>
      <c r="D39" s="39">
        <f>D40+D42</f>
        <v>264</v>
      </c>
    </row>
    <row r="40" spans="1:4" ht="45" x14ac:dyDescent="0.2">
      <c r="A40" s="41" t="s">
        <v>142</v>
      </c>
      <c r="B40" s="37" t="s">
        <v>446</v>
      </c>
      <c r="C40" s="38" t="s">
        <v>143</v>
      </c>
      <c r="D40" s="39">
        <f>D41</f>
        <v>259</v>
      </c>
    </row>
    <row r="41" spans="1:4" x14ac:dyDescent="0.2">
      <c r="A41" s="41" t="s">
        <v>144</v>
      </c>
      <c r="B41" s="37" t="s">
        <v>446</v>
      </c>
      <c r="C41" s="38" t="s">
        <v>145</v>
      </c>
      <c r="D41" s="39">
        <v>259</v>
      </c>
    </row>
    <row r="42" spans="1:4" ht="22.5" x14ac:dyDescent="0.2">
      <c r="A42" s="41" t="s">
        <v>271</v>
      </c>
      <c r="B42" s="37" t="s">
        <v>446</v>
      </c>
      <c r="C42" s="38" t="s">
        <v>139</v>
      </c>
      <c r="D42" s="39">
        <f>D43</f>
        <v>5</v>
      </c>
    </row>
    <row r="43" spans="1:4" ht="22.5" x14ac:dyDescent="0.2">
      <c r="A43" s="41" t="s">
        <v>140</v>
      </c>
      <c r="B43" s="37" t="s">
        <v>446</v>
      </c>
      <c r="C43" s="38" t="s">
        <v>141</v>
      </c>
      <c r="D43" s="39">
        <v>5</v>
      </c>
    </row>
    <row r="44" spans="1:4" ht="56.25" x14ac:dyDescent="0.2">
      <c r="A44" s="41" t="s">
        <v>443</v>
      </c>
      <c r="B44" s="37" t="s">
        <v>447</v>
      </c>
      <c r="C44" s="38"/>
      <c r="D44" s="39">
        <f>D45</f>
        <v>50</v>
      </c>
    </row>
    <row r="45" spans="1:4" ht="45" x14ac:dyDescent="0.2">
      <c r="A45" s="41" t="s">
        <v>142</v>
      </c>
      <c r="B45" s="37" t="s">
        <v>447</v>
      </c>
      <c r="C45" s="38" t="s">
        <v>143</v>
      </c>
      <c r="D45" s="39">
        <f>D46</f>
        <v>50</v>
      </c>
    </row>
    <row r="46" spans="1:4" x14ac:dyDescent="0.2">
      <c r="A46" s="41" t="s">
        <v>144</v>
      </c>
      <c r="B46" s="37" t="s">
        <v>447</v>
      </c>
      <c r="C46" s="38" t="s">
        <v>145</v>
      </c>
      <c r="D46" s="39">
        <v>50</v>
      </c>
    </row>
    <row r="47" spans="1:4" ht="33.75" x14ac:dyDescent="0.2">
      <c r="A47" s="40" t="s">
        <v>510</v>
      </c>
      <c r="B47" s="37" t="s">
        <v>285</v>
      </c>
      <c r="C47" s="38" t="s">
        <v>138</v>
      </c>
      <c r="D47" s="39">
        <f>D48</f>
        <v>6375.9</v>
      </c>
    </row>
    <row r="48" spans="1:4" x14ac:dyDescent="0.2">
      <c r="A48" s="40" t="s">
        <v>146</v>
      </c>
      <c r="B48" s="37" t="s">
        <v>286</v>
      </c>
      <c r="C48" s="38" t="s">
        <v>138</v>
      </c>
      <c r="D48" s="39">
        <f>D49</f>
        <v>6375.9</v>
      </c>
    </row>
    <row r="49" spans="1:4" ht="22.5" x14ac:dyDescent="0.2">
      <c r="A49" s="40" t="s">
        <v>220</v>
      </c>
      <c r="B49" s="37" t="s">
        <v>287</v>
      </c>
      <c r="C49" s="38"/>
      <c r="D49" s="39">
        <f>D50</f>
        <v>6375.9</v>
      </c>
    </row>
    <row r="50" spans="1:4" ht="22.5" x14ac:dyDescent="0.2">
      <c r="A50" s="40" t="s">
        <v>200</v>
      </c>
      <c r="B50" s="37" t="s">
        <v>288</v>
      </c>
      <c r="C50" s="38" t="s">
        <v>138</v>
      </c>
      <c r="D50" s="39">
        <f>D51+D53+D55</f>
        <v>6375.9</v>
      </c>
    </row>
    <row r="51" spans="1:4" ht="45" x14ac:dyDescent="0.2">
      <c r="A51" s="41" t="s">
        <v>142</v>
      </c>
      <c r="B51" s="37" t="s">
        <v>288</v>
      </c>
      <c r="C51" s="38" t="s">
        <v>143</v>
      </c>
      <c r="D51" s="39">
        <f>D52</f>
        <v>5870</v>
      </c>
    </row>
    <row r="52" spans="1:4" x14ac:dyDescent="0.2">
      <c r="A52" s="41" t="s">
        <v>144</v>
      </c>
      <c r="B52" s="37" t="s">
        <v>288</v>
      </c>
      <c r="C52" s="38" t="s">
        <v>145</v>
      </c>
      <c r="D52" s="39">
        <v>5870</v>
      </c>
    </row>
    <row r="53" spans="1:4" ht="22.5" x14ac:dyDescent="0.2">
      <c r="A53" s="41" t="s">
        <v>271</v>
      </c>
      <c r="B53" s="37" t="s">
        <v>288</v>
      </c>
      <c r="C53" s="38" t="s">
        <v>139</v>
      </c>
      <c r="D53" s="39">
        <f>D54</f>
        <v>472.9</v>
      </c>
    </row>
    <row r="54" spans="1:4" ht="22.5" x14ac:dyDescent="0.2">
      <c r="A54" s="41" t="s">
        <v>140</v>
      </c>
      <c r="B54" s="37" t="s">
        <v>288</v>
      </c>
      <c r="C54" s="38" t="s">
        <v>141</v>
      </c>
      <c r="D54" s="39">
        <v>472.9</v>
      </c>
    </row>
    <row r="55" spans="1:4" x14ac:dyDescent="0.2">
      <c r="A55" s="41" t="s">
        <v>149</v>
      </c>
      <c r="B55" s="37" t="s">
        <v>288</v>
      </c>
      <c r="C55" s="38" t="s">
        <v>150</v>
      </c>
      <c r="D55" s="39">
        <f>D56</f>
        <v>33</v>
      </c>
    </row>
    <row r="56" spans="1:4" x14ac:dyDescent="0.2">
      <c r="A56" s="41" t="s">
        <v>151</v>
      </c>
      <c r="B56" s="37" t="s">
        <v>288</v>
      </c>
      <c r="C56" s="38" t="s">
        <v>152</v>
      </c>
      <c r="D56" s="39">
        <v>33</v>
      </c>
    </row>
    <row r="57" spans="1:4" ht="33.75" x14ac:dyDescent="0.2">
      <c r="A57" s="40" t="s">
        <v>324</v>
      </c>
      <c r="B57" s="37" t="s">
        <v>289</v>
      </c>
      <c r="C57" s="38" t="s">
        <v>138</v>
      </c>
      <c r="D57" s="39">
        <f>D58+D69+D77+D82</f>
        <v>4420.8</v>
      </c>
    </row>
    <row r="58" spans="1:4" ht="22.5" x14ac:dyDescent="0.2">
      <c r="A58" s="40" t="s">
        <v>153</v>
      </c>
      <c r="B58" s="37" t="s">
        <v>290</v>
      </c>
      <c r="C58" s="38" t="s">
        <v>138</v>
      </c>
      <c r="D58" s="39">
        <f>D59</f>
        <v>4090.8</v>
      </c>
    </row>
    <row r="59" spans="1:4" ht="22.5" x14ac:dyDescent="0.2">
      <c r="A59" s="40" t="s">
        <v>213</v>
      </c>
      <c r="B59" s="37" t="s">
        <v>291</v>
      </c>
      <c r="C59" s="38" t="s">
        <v>138</v>
      </c>
      <c r="D59" s="39">
        <f>D60+D63+D66</f>
        <v>4090.8</v>
      </c>
    </row>
    <row r="60" spans="1:4" ht="45" x14ac:dyDescent="0.2">
      <c r="A60" s="40" t="s">
        <v>412</v>
      </c>
      <c r="B60" s="37" t="s">
        <v>292</v>
      </c>
      <c r="C60" s="38"/>
      <c r="D60" s="39">
        <f>D61</f>
        <v>3872</v>
      </c>
    </row>
    <row r="61" spans="1:4" ht="22.5" x14ac:dyDescent="0.2">
      <c r="A61" s="41" t="s">
        <v>271</v>
      </c>
      <c r="B61" s="37" t="s">
        <v>292</v>
      </c>
      <c r="C61" s="38" t="s">
        <v>139</v>
      </c>
      <c r="D61" s="39">
        <f>D62</f>
        <v>3872</v>
      </c>
    </row>
    <row r="62" spans="1:4" ht="22.5" x14ac:dyDescent="0.2">
      <c r="A62" s="41" t="s">
        <v>140</v>
      </c>
      <c r="B62" s="37" t="s">
        <v>292</v>
      </c>
      <c r="C62" s="38" t="s">
        <v>141</v>
      </c>
      <c r="D62" s="39">
        <v>3872</v>
      </c>
    </row>
    <row r="63" spans="1:4" ht="22.5" x14ac:dyDescent="0.2">
      <c r="A63" s="41" t="s">
        <v>203</v>
      </c>
      <c r="B63" s="37" t="s">
        <v>325</v>
      </c>
      <c r="C63" s="38"/>
      <c r="D63" s="39">
        <f>D64</f>
        <v>15</v>
      </c>
    </row>
    <row r="64" spans="1:4" ht="22.5" x14ac:dyDescent="0.2">
      <c r="A64" s="41" t="s">
        <v>271</v>
      </c>
      <c r="B64" s="37" t="s">
        <v>325</v>
      </c>
      <c r="C64" s="38" t="s">
        <v>139</v>
      </c>
      <c r="D64" s="39">
        <f>D65</f>
        <v>15</v>
      </c>
    </row>
    <row r="65" spans="1:4" ht="22.5" x14ac:dyDescent="0.2">
      <c r="A65" s="41" t="s">
        <v>140</v>
      </c>
      <c r="B65" s="37" t="s">
        <v>325</v>
      </c>
      <c r="C65" s="38" t="s">
        <v>141</v>
      </c>
      <c r="D65" s="39">
        <v>15</v>
      </c>
    </row>
    <row r="66" spans="1:4" ht="56.25" x14ac:dyDescent="0.2">
      <c r="A66" s="41" t="s">
        <v>415</v>
      </c>
      <c r="B66" s="37" t="s">
        <v>326</v>
      </c>
      <c r="C66" s="38"/>
      <c r="D66" s="39">
        <f>D67</f>
        <v>203.8</v>
      </c>
    </row>
    <row r="67" spans="1:4" ht="22.5" x14ac:dyDescent="0.2">
      <c r="A67" s="41" t="s">
        <v>271</v>
      </c>
      <c r="B67" s="37" t="s">
        <v>326</v>
      </c>
      <c r="C67" s="38">
        <v>200</v>
      </c>
      <c r="D67" s="39">
        <f>D68</f>
        <v>203.8</v>
      </c>
    </row>
    <row r="68" spans="1:4" ht="22.5" x14ac:dyDescent="0.2">
      <c r="A68" s="41" t="s">
        <v>140</v>
      </c>
      <c r="B68" s="37" t="s">
        <v>326</v>
      </c>
      <c r="C68" s="38">
        <v>240</v>
      </c>
      <c r="D68" s="39">
        <v>203.8</v>
      </c>
    </row>
    <row r="69" spans="1:4" ht="22.5" x14ac:dyDescent="0.2">
      <c r="A69" s="40" t="s">
        <v>154</v>
      </c>
      <c r="B69" s="37" t="s">
        <v>293</v>
      </c>
      <c r="C69" s="38" t="s">
        <v>138</v>
      </c>
      <c r="D69" s="39">
        <f>D70</f>
        <v>260</v>
      </c>
    </row>
    <row r="70" spans="1:4" ht="22.5" x14ac:dyDescent="0.2">
      <c r="A70" s="40" t="s">
        <v>221</v>
      </c>
      <c r="B70" s="37" t="s">
        <v>294</v>
      </c>
      <c r="C70" s="38"/>
      <c r="D70" s="39">
        <f>D71+D74</f>
        <v>260</v>
      </c>
    </row>
    <row r="71" spans="1:4" ht="22.5" x14ac:dyDescent="0.2">
      <c r="A71" s="40" t="s">
        <v>222</v>
      </c>
      <c r="B71" s="37" t="s">
        <v>295</v>
      </c>
      <c r="C71" s="38"/>
      <c r="D71" s="39">
        <f>D72</f>
        <v>0</v>
      </c>
    </row>
    <row r="72" spans="1:4" ht="22.5" x14ac:dyDescent="0.2">
      <c r="A72" s="40" t="s">
        <v>224</v>
      </c>
      <c r="B72" s="37" t="s">
        <v>295</v>
      </c>
      <c r="C72" s="38">
        <v>600</v>
      </c>
      <c r="D72" s="39">
        <f>D73</f>
        <v>0</v>
      </c>
    </row>
    <row r="73" spans="1:4" ht="22.5" x14ac:dyDescent="0.2">
      <c r="A73" s="40" t="s">
        <v>223</v>
      </c>
      <c r="B73" s="37" t="s">
        <v>295</v>
      </c>
      <c r="C73" s="38">
        <v>630</v>
      </c>
      <c r="D73" s="39"/>
    </row>
    <row r="74" spans="1:4" ht="22.5" x14ac:dyDescent="0.2">
      <c r="A74" s="40" t="s">
        <v>203</v>
      </c>
      <c r="B74" s="37" t="s">
        <v>296</v>
      </c>
      <c r="C74" s="38"/>
      <c r="D74" s="39">
        <f>D75</f>
        <v>260</v>
      </c>
    </row>
    <row r="75" spans="1:4" ht="22.5" x14ac:dyDescent="0.2">
      <c r="A75" s="41" t="s">
        <v>271</v>
      </c>
      <c r="B75" s="37" t="s">
        <v>296</v>
      </c>
      <c r="C75" s="38" t="s">
        <v>139</v>
      </c>
      <c r="D75" s="39">
        <f>D76</f>
        <v>260</v>
      </c>
    </row>
    <row r="76" spans="1:4" ht="22.5" x14ac:dyDescent="0.2">
      <c r="A76" s="41" t="s">
        <v>140</v>
      </c>
      <c r="B76" s="37" t="s">
        <v>296</v>
      </c>
      <c r="C76" s="38" t="s">
        <v>141</v>
      </c>
      <c r="D76" s="39">
        <v>260</v>
      </c>
    </row>
    <row r="77" spans="1:4" ht="22.5" x14ac:dyDescent="0.2">
      <c r="A77" s="40" t="s">
        <v>155</v>
      </c>
      <c r="B77" s="37" t="s">
        <v>297</v>
      </c>
      <c r="C77" s="38" t="s">
        <v>138</v>
      </c>
      <c r="D77" s="39">
        <f>D78</f>
        <v>0</v>
      </c>
    </row>
    <row r="78" spans="1:4" ht="22.5" x14ac:dyDescent="0.2">
      <c r="A78" s="40" t="s">
        <v>232</v>
      </c>
      <c r="B78" s="37" t="s">
        <v>298</v>
      </c>
      <c r="C78" s="38" t="s">
        <v>138</v>
      </c>
      <c r="D78" s="39">
        <f>D79</f>
        <v>0</v>
      </c>
    </row>
    <row r="79" spans="1:4" ht="22.5" x14ac:dyDescent="0.2">
      <c r="A79" s="40" t="s">
        <v>233</v>
      </c>
      <c r="B79" s="37" t="s">
        <v>299</v>
      </c>
      <c r="C79" s="38"/>
      <c r="D79" s="39">
        <f>D80</f>
        <v>0</v>
      </c>
    </row>
    <row r="80" spans="1:4" ht="22.5" x14ac:dyDescent="0.2">
      <c r="A80" s="41" t="s">
        <v>271</v>
      </c>
      <c r="B80" s="37" t="s">
        <v>299</v>
      </c>
      <c r="C80" s="38" t="s">
        <v>139</v>
      </c>
      <c r="D80" s="39">
        <f>D81</f>
        <v>0</v>
      </c>
    </row>
    <row r="81" spans="1:4" ht="22.5" x14ac:dyDescent="0.2">
      <c r="A81" s="41" t="s">
        <v>140</v>
      </c>
      <c r="B81" s="37" t="s">
        <v>299</v>
      </c>
      <c r="C81" s="38" t="s">
        <v>141</v>
      </c>
      <c r="D81" s="39"/>
    </row>
    <row r="82" spans="1:4" x14ac:dyDescent="0.2">
      <c r="A82" s="40" t="s">
        <v>214</v>
      </c>
      <c r="B82" s="37" t="s">
        <v>300</v>
      </c>
      <c r="C82" s="38" t="s">
        <v>138</v>
      </c>
      <c r="D82" s="39">
        <f>D83</f>
        <v>70</v>
      </c>
    </row>
    <row r="83" spans="1:4" ht="22.5" x14ac:dyDescent="0.2">
      <c r="A83" s="40" t="s">
        <v>234</v>
      </c>
      <c r="B83" s="37" t="s">
        <v>301</v>
      </c>
      <c r="C83" s="38" t="s">
        <v>138</v>
      </c>
      <c r="D83" s="39">
        <f>D84</f>
        <v>70</v>
      </c>
    </row>
    <row r="84" spans="1:4" ht="22.5" x14ac:dyDescent="0.2">
      <c r="A84" s="40" t="s">
        <v>203</v>
      </c>
      <c r="B84" s="37" t="s">
        <v>302</v>
      </c>
      <c r="C84" s="38"/>
      <c r="D84" s="39">
        <f>D85</f>
        <v>70</v>
      </c>
    </row>
    <row r="85" spans="1:4" ht="22.5" x14ac:dyDescent="0.2">
      <c r="A85" s="41" t="s">
        <v>271</v>
      </c>
      <c r="B85" s="37" t="s">
        <v>302</v>
      </c>
      <c r="C85" s="38" t="s">
        <v>139</v>
      </c>
      <c r="D85" s="39">
        <f>D86</f>
        <v>70</v>
      </c>
    </row>
    <row r="86" spans="1:4" ht="22.5" x14ac:dyDescent="0.2">
      <c r="A86" s="41" t="s">
        <v>140</v>
      </c>
      <c r="B86" s="37" t="s">
        <v>302</v>
      </c>
      <c r="C86" s="38" t="s">
        <v>141</v>
      </c>
      <c r="D86" s="39">
        <v>70</v>
      </c>
    </row>
    <row r="87" spans="1:4" ht="78.75" x14ac:dyDescent="0.2">
      <c r="A87" s="40" t="s">
        <v>409</v>
      </c>
      <c r="B87" s="56">
        <v>1000000000</v>
      </c>
      <c r="C87" s="38"/>
      <c r="D87" s="39">
        <f>D88+D100+D105</f>
        <v>53.6</v>
      </c>
    </row>
    <row r="88" spans="1:4" x14ac:dyDescent="0.2">
      <c r="A88" s="41" t="s">
        <v>156</v>
      </c>
      <c r="B88" s="56">
        <v>1010000000</v>
      </c>
      <c r="C88" s="38"/>
      <c r="D88" s="39">
        <f>D89+D96</f>
        <v>51</v>
      </c>
    </row>
    <row r="89" spans="1:4" ht="22.5" x14ac:dyDescent="0.2">
      <c r="A89" s="41" t="s">
        <v>210</v>
      </c>
      <c r="B89" s="56">
        <v>1010300000</v>
      </c>
      <c r="C89" s="38"/>
      <c r="D89" s="39">
        <f>D90+D93</f>
        <v>11</v>
      </c>
    </row>
    <row r="90" spans="1:4" ht="22.5" x14ac:dyDescent="0.2">
      <c r="A90" s="41" t="s">
        <v>411</v>
      </c>
      <c r="B90" s="56">
        <v>1010382300</v>
      </c>
      <c r="C90" s="38"/>
      <c r="D90" s="39">
        <f>D91</f>
        <v>7.6</v>
      </c>
    </row>
    <row r="91" spans="1:4" ht="22.5" x14ac:dyDescent="0.2">
      <c r="A91" s="41" t="s">
        <v>271</v>
      </c>
      <c r="B91" s="56">
        <v>1010382300</v>
      </c>
      <c r="C91" s="38">
        <v>200</v>
      </c>
      <c r="D91" s="39">
        <f>D92</f>
        <v>7.6</v>
      </c>
    </row>
    <row r="92" spans="1:4" ht="22.5" x14ac:dyDescent="0.2">
      <c r="A92" s="41" t="s">
        <v>140</v>
      </c>
      <c r="B92" s="56">
        <v>1010382300</v>
      </c>
      <c r="C92" s="38">
        <v>240</v>
      </c>
      <c r="D92" s="39">
        <v>7.6</v>
      </c>
    </row>
    <row r="93" spans="1:4" ht="27" customHeight="1" x14ac:dyDescent="0.2">
      <c r="A93" s="41" t="s">
        <v>414</v>
      </c>
      <c r="B93" s="37" t="s">
        <v>318</v>
      </c>
      <c r="C93" s="38"/>
      <c r="D93" s="39">
        <f>D94</f>
        <v>3.4</v>
      </c>
    </row>
    <row r="94" spans="1:4" ht="22.5" x14ac:dyDescent="0.2">
      <c r="A94" s="41" t="s">
        <v>271</v>
      </c>
      <c r="B94" s="37" t="s">
        <v>318</v>
      </c>
      <c r="C94" s="38">
        <v>200</v>
      </c>
      <c r="D94" s="39">
        <f>D95</f>
        <v>3.4</v>
      </c>
    </row>
    <row r="95" spans="1:4" ht="22.5" x14ac:dyDescent="0.2">
      <c r="A95" s="41" t="s">
        <v>140</v>
      </c>
      <c r="B95" s="37" t="s">
        <v>318</v>
      </c>
      <c r="C95" s="38">
        <v>240</v>
      </c>
      <c r="D95" s="39">
        <v>3.4</v>
      </c>
    </row>
    <row r="96" spans="1:4" ht="33.75" x14ac:dyDescent="0.2">
      <c r="A96" s="41" t="s">
        <v>206</v>
      </c>
      <c r="B96" s="56">
        <v>1010800000</v>
      </c>
      <c r="C96" s="38"/>
      <c r="D96" s="39">
        <f>D97</f>
        <v>40</v>
      </c>
    </row>
    <row r="97" spans="1:4" ht="45" x14ac:dyDescent="0.2">
      <c r="A97" s="41" t="s">
        <v>272</v>
      </c>
      <c r="B97" s="56" t="s">
        <v>270</v>
      </c>
      <c r="C97" s="38"/>
      <c r="D97" s="39">
        <f>D98</f>
        <v>40</v>
      </c>
    </row>
    <row r="98" spans="1:4" ht="22.5" x14ac:dyDescent="0.2">
      <c r="A98" s="41" t="s">
        <v>271</v>
      </c>
      <c r="B98" s="56" t="s">
        <v>270</v>
      </c>
      <c r="C98" s="38">
        <v>200</v>
      </c>
      <c r="D98" s="39">
        <f>D99</f>
        <v>40</v>
      </c>
    </row>
    <row r="99" spans="1:4" ht="22.5" x14ac:dyDescent="0.2">
      <c r="A99" s="41" t="s">
        <v>140</v>
      </c>
      <c r="B99" s="56" t="s">
        <v>270</v>
      </c>
      <c r="C99" s="38">
        <v>240</v>
      </c>
      <c r="D99" s="39">
        <v>40</v>
      </c>
    </row>
    <row r="100" spans="1:4" ht="22.5" x14ac:dyDescent="0.2">
      <c r="A100" s="40" t="s">
        <v>197</v>
      </c>
      <c r="B100" s="56">
        <v>1020000000</v>
      </c>
      <c r="C100" s="38" t="s">
        <v>138</v>
      </c>
      <c r="D100" s="39">
        <f>D101</f>
        <v>2</v>
      </c>
    </row>
    <row r="101" spans="1:4" ht="33.75" x14ac:dyDescent="0.2">
      <c r="A101" s="40" t="s">
        <v>198</v>
      </c>
      <c r="B101" s="56">
        <v>1020100000</v>
      </c>
      <c r="C101" s="38" t="s">
        <v>138</v>
      </c>
      <c r="D101" s="39">
        <f>D102</f>
        <v>2</v>
      </c>
    </row>
    <row r="102" spans="1:4" ht="22.5" x14ac:dyDescent="0.2">
      <c r="A102" s="40" t="s">
        <v>199</v>
      </c>
      <c r="B102" s="56">
        <v>1020120040</v>
      </c>
      <c r="C102" s="38"/>
      <c r="D102" s="39">
        <f>D103</f>
        <v>2</v>
      </c>
    </row>
    <row r="103" spans="1:4" ht="22.5" x14ac:dyDescent="0.2">
      <c r="A103" s="41" t="s">
        <v>271</v>
      </c>
      <c r="B103" s="57">
        <v>1020120040</v>
      </c>
      <c r="C103" s="38" t="s">
        <v>139</v>
      </c>
      <c r="D103" s="39">
        <f>D104</f>
        <v>2</v>
      </c>
    </row>
    <row r="104" spans="1:4" ht="22.5" x14ac:dyDescent="0.2">
      <c r="A104" s="44" t="s">
        <v>140</v>
      </c>
      <c r="B104" s="57">
        <v>1020120040</v>
      </c>
      <c r="C104" s="38" t="s">
        <v>141</v>
      </c>
      <c r="D104" s="39">
        <v>2</v>
      </c>
    </row>
    <row r="105" spans="1:4" x14ac:dyDescent="0.2">
      <c r="A105" s="6" t="s">
        <v>211</v>
      </c>
      <c r="B105" s="7">
        <v>1030000000</v>
      </c>
      <c r="C105" s="45"/>
      <c r="D105" s="19">
        <f>D106</f>
        <v>0.6</v>
      </c>
    </row>
    <row r="106" spans="1:4" ht="33.75" x14ac:dyDescent="0.2">
      <c r="A106" s="6" t="s">
        <v>212</v>
      </c>
      <c r="B106" s="7">
        <v>1030100000</v>
      </c>
      <c r="C106" s="45"/>
      <c r="D106" s="19">
        <f>D107</f>
        <v>0.6</v>
      </c>
    </row>
    <row r="107" spans="1:4" ht="22.5" x14ac:dyDescent="0.2">
      <c r="A107" s="6" t="s">
        <v>203</v>
      </c>
      <c r="B107" s="7">
        <v>1030199990</v>
      </c>
      <c r="C107" s="45"/>
      <c r="D107" s="19">
        <f>D108</f>
        <v>0.6</v>
      </c>
    </row>
    <row r="108" spans="1:4" ht="22.5" x14ac:dyDescent="0.2">
      <c r="A108" s="41" t="s">
        <v>271</v>
      </c>
      <c r="B108" s="7">
        <v>1030199990</v>
      </c>
      <c r="C108" s="38" t="s">
        <v>139</v>
      </c>
      <c r="D108" s="19">
        <f>D109</f>
        <v>0.6</v>
      </c>
    </row>
    <row r="109" spans="1:4" ht="22.5" x14ac:dyDescent="0.2">
      <c r="A109" s="41" t="s">
        <v>140</v>
      </c>
      <c r="B109" s="7">
        <v>1030199990</v>
      </c>
      <c r="C109" s="38" t="s">
        <v>141</v>
      </c>
      <c r="D109" s="19">
        <v>0.6</v>
      </c>
    </row>
    <row r="110" spans="1:4" ht="33.75" x14ac:dyDescent="0.2">
      <c r="A110" s="40" t="s">
        <v>313</v>
      </c>
      <c r="B110" s="56">
        <v>1100000000</v>
      </c>
      <c r="C110" s="38" t="s">
        <v>138</v>
      </c>
      <c r="D110" s="39">
        <f>D111+D119</f>
        <v>60</v>
      </c>
    </row>
    <row r="111" spans="1:4" ht="33.75" x14ac:dyDescent="0.2">
      <c r="A111" s="40" t="s">
        <v>157</v>
      </c>
      <c r="B111" s="56">
        <v>1110000000</v>
      </c>
      <c r="C111" s="38" t="s">
        <v>138</v>
      </c>
      <c r="D111" s="39">
        <f t="shared" ref="D111:D114" si="0">D112</f>
        <v>55</v>
      </c>
    </row>
    <row r="112" spans="1:4" ht="22.5" x14ac:dyDescent="0.2">
      <c r="A112" s="40" t="s">
        <v>229</v>
      </c>
      <c r="B112" s="56">
        <v>1110100000</v>
      </c>
      <c r="C112" s="38" t="s">
        <v>138</v>
      </c>
      <c r="D112" s="39">
        <f>D113+D116</f>
        <v>55</v>
      </c>
    </row>
    <row r="113" spans="1:4" x14ac:dyDescent="0.2">
      <c r="A113" s="40" t="s">
        <v>131</v>
      </c>
      <c r="B113" s="56">
        <v>1110122020</v>
      </c>
      <c r="C113" s="38"/>
      <c r="D113" s="39">
        <f t="shared" si="0"/>
        <v>50</v>
      </c>
    </row>
    <row r="114" spans="1:4" x14ac:dyDescent="0.2">
      <c r="A114" s="41" t="s">
        <v>149</v>
      </c>
      <c r="B114" s="56">
        <v>1110122020</v>
      </c>
      <c r="C114" s="38" t="s">
        <v>150</v>
      </c>
      <c r="D114" s="39">
        <f t="shared" si="0"/>
        <v>50</v>
      </c>
    </row>
    <row r="115" spans="1:4" x14ac:dyDescent="0.2">
      <c r="A115" s="41" t="s">
        <v>132</v>
      </c>
      <c r="B115" s="56">
        <v>1110122020</v>
      </c>
      <c r="C115" s="38" t="s">
        <v>125</v>
      </c>
      <c r="D115" s="39">
        <v>50</v>
      </c>
    </row>
    <row r="116" spans="1:4" ht="22.5" x14ac:dyDescent="0.2">
      <c r="A116" s="40" t="s">
        <v>203</v>
      </c>
      <c r="B116" s="56">
        <v>1110199990</v>
      </c>
      <c r="C116" s="38"/>
      <c r="D116" s="39">
        <f>D117</f>
        <v>5</v>
      </c>
    </row>
    <row r="117" spans="1:4" ht="22.5" x14ac:dyDescent="0.2">
      <c r="A117" s="41" t="s">
        <v>271</v>
      </c>
      <c r="B117" s="56">
        <v>1110199990</v>
      </c>
      <c r="C117" s="38" t="s">
        <v>139</v>
      </c>
      <c r="D117" s="39">
        <f>D118</f>
        <v>5</v>
      </c>
    </row>
    <row r="118" spans="1:4" ht="22.5" x14ac:dyDescent="0.2">
      <c r="A118" s="41" t="s">
        <v>140</v>
      </c>
      <c r="B118" s="56">
        <v>1110199990</v>
      </c>
      <c r="C118" s="38" t="s">
        <v>141</v>
      </c>
      <c r="D118" s="39">
        <v>5</v>
      </c>
    </row>
    <row r="119" spans="1:4" x14ac:dyDescent="0.2">
      <c r="A119" s="40" t="s">
        <v>158</v>
      </c>
      <c r="B119" s="56">
        <v>1120000000</v>
      </c>
      <c r="C119" s="38" t="s">
        <v>138</v>
      </c>
      <c r="D119" s="39">
        <f>D120</f>
        <v>5</v>
      </c>
    </row>
    <row r="120" spans="1:4" ht="22.5" x14ac:dyDescent="0.2">
      <c r="A120" s="40" t="s">
        <v>231</v>
      </c>
      <c r="B120" s="56">
        <v>1120200000</v>
      </c>
      <c r="C120" s="38" t="s">
        <v>138</v>
      </c>
      <c r="D120" s="39">
        <f>D121</f>
        <v>5</v>
      </c>
    </row>
    <row r="121" spans="1:4" ht="22.5" x14ac:dyDescent="0.2">
      <c r="A121" s="40" t="s">
        <v>203</v>
      </c>
      <c r="B121" s="56">
        <v>1120299990</v>
      </c>
      <c r="C121" s="38"/>
      <c r="D121" s="39">
        <f>D122</f>
        <v>5</v>
      </c>
    </row>
    <row r="122" spans="1:4" ht="22.5" x14ac:dyDescent="0.2">
      <c r="A122" s="41" t="s">
        <v>271</v>
      </c>
      <c r="B122" s="56">
        <v>1120299990</v>
      </c>
      <c r="C122" s="38" t="s">
        <v>139</v>
      </c>
      <c r="D122" s="39">
        <f>D123</f>
        <v>5</v>
      </c>
    </row>
    <row r="123" spans="1:4" ht="22.5" x14ac:dyDescent="0.2">
      <c r="A123" s="41" t="s">
        <v>140</v>
      </c>
      <c r="B123" s="56">
        <v>1120299990</v>
      </c>
      <c r="C123" s="38" t="s">
        <v>141</v>
      </c>
      <c r="D123" s="39">
        <v>5</v>
      </c>
    </row>
    <row r="124" spans="1:4" ht="22.5" x14ac:dyDescent="0.2">
      <c r="A124" s="46" t="s">
        <v>331</v>
      </c>
      <c r="B124" s="57">
        <v>1200000000</v>
      </c>
      <c r="C124" s="38" t="s">
        <v>138</v>
      </c>
      <c r="D124" s="39">
        <f>E12+D125</f>
        <v>13</v>
      </c>
    </row>
    <row r="125" spans="1:4" ht="22.5" x14ac:dyDescent="0.2">
      <c r="A125" s="41" t="s">
        <v>314</v>
      </c>
      <c r="B125" s="28" t="s">
        <v>315</v>
      </c>
      <c r="C125" s="38"/>
      <c r="D125" s="39">
        <f>D126</f>
        <v>13</v>
      </c>
    </row>
    <row r="126" spans="1:4" ht="22.5" x14ac:dyDescent="0.2">
      <c r="A126" s="40" t="s">
        <v>202</v>
      </c>
      <c r="B126" s="37" t="s">
        <v>316</v>
      </c>
      <c r="C126" s="38"/>
      <c r="D126" s="39">
        <f>D127</f>
        <v>13</v>
      </c>
    </row>
    <row r="127" spans="1:4" ht="22.5" x14ac:dyDescent="0.2">
      <c r="A127" s="40" t="s">
        <v>203</v>
      </c>
      <c r="B127" s="37" t="s">
        <v>317</v>
      </c>
      <c r="C127" s="38"/>
      <c r="D127" s="39">
        <f>D128</f>
        <v>13</v>
      </c>
    </row>
    <row r="128" spans="1:4" ht="22.5" x14ac:dyDescent="0.2">
      <c r="A128" s="41" t="s">
        <v>271</v>
      </c>
      <c r="B128" s="37" t="s">
        <v>317</v>
      </c>
      <c r="C128" s="38">
        <v>200</v>
      </c>
      <c r="D128" s="39">
        <f>D129</f>
        <v>13</v>
      </c>
    </row>
    <row r="129" spans="1:4" ht="22.5" x14ac:dyDescent="0.2">
      <c r="A129" s="41" t="s">
        <v>140</v>
      </c>
      <c r="B129" s="37" t="s">
        <v>317</v>
      </c>
      <c r="C129" s="38">
        <v>240</v>
      </c>
      <c r="D129" s="39">
        <v>13</v>
      </c>
    </row>
    <row r="130" spans="1:4" ht="22.5" x14ac:dyDescent="0.2">
      <c r="A130" s="40" t="s">
        <v>507</v>
      </c>
      <c r="B130" s="56">
        <v>1400000000</v>
      </c>
      <c r="C130" s="38" t="s">
        <v>138</v>
      </c>
      <c r="D130" s="39">
        <f t="shared" ref="D130:D133" si="1">D131</f>
        <v>292</v>
      </c>
    </row>
    <row r="131" spans="1:4" ht="33.75" x14ac:dyDescent="0.2">
      <c r="A131" s="40" t="s">
        <v>256</v>
      </c>
      <c r="B131" s="56">
        <v>1410000000</v>
      </c>
      <c r="C131" s="38" t="s">
        <v>138</v>
      </c>
      <c r="D131" s="39">
        <f t="shared" si="1"/>
        <v>292</v>
      </c>
    </row>
    <row r="132" spans="1:4" ht="33.75" x14ac:dyDescent="0.2">
      <c r="A132" s="40" t="s">
        <v>255</v>
      </c>
      <c r="B132" s="56">
        <v>1410100000</v>
      </c>
      <c r="C132" s="38" t="s">
        <v>138</v>
      </c>
      <c r="D132" s="39">
        <f t="shared" si="1"/>
        <v>292</v>
      </c>
    </row>
    <row r="133" spans="1:4" x14ac:dyDescent="0.2">
      <c r="A133" s="40" t="s">
        <v>134</v>
      </c>
      <c r="B133" s="56">
        <v>1410120070</v>
      </c>
      <c r="C133" s="38"/>
      <c r="D133" s="39">
        <f t="shared" si="1"/>
        <v>292</v>
      </c>
    </row>
    <row r="134" spans="1:4" ht="22.5" x14ac:dyDescent="0.2">
      <c r="A134" s="41" t="s">
        <v>271</v>
      </c>
      <c r="B134" s="56">
        <v>1410120070</v>
      </c>
      <c r="C134" s="38" t="s">
        <v>139</v>
      </c>
      <c r="D134" s="39">
        <f>D135</f>
        <v>292</v>
      </c>
    </row>
    <row r="135" spans="1:4" ht="22.5" x14ac:dyDescent="0.2">
      <c r="A135" s="41" t="s">
        <v>140</v>
      </c>
      <c r="B135" s="56">
        <v>1410120070</v>
      </c>
      <c r="C135" s="38" t="s">
        <v>141</v>
      </c>
      <c r="D135" s="39">
        <v>292</v>
      </c>
    </row>
    <row r="136" spans="1:4" ht="33.75" x14ac:dyDescent="0.2">
      <c r="A136" s="41" t="s">
        <v>503</v>
      </c>
      <c r="B136" s="56">
        <v>1500000000</v>
      </c>
      <c r="C136" s="38"/>
      <c r="D136" s="39">
        <f>D137</f>
        <v>1600</v>
      </c>
    </row>
    <row r="137" spans="1:4" x14ac:dyDescent="0.2">
      <c r="A137" s="41" t="s">
        <v>378</v>
      </c>
      <c r="B137" s="56">
        <v>1540000000</v>
      </c>
      <c r="C137" s="38"/>
      <c r="D137" s="39">
        <f>D138</f>
        <v>1600</v>
      </c>
    </row>
    <row r="138" spans="1:4" ht="24" customHeight="1" x14ac:dyDescent="0.2">
      <c r="A138" s="41" t="s">
        <v>379</v>
      </c>
      <c r="B138" s="56">
        <v>1540200000</v>
      </c>
      <c r="C138" s="38"/>
      <c r="D138" s="39">
        <f>D139</f>
        <v>1600</v>
      </c>
    </row>
    <row r="139" spans="1:4" ht="22.5" x14ac:dyDescent="0.2">
      <c r="A139" s="41" t="s">
        <v>203</v>
      </c>
      <c r="B139" s="56">
        <v>1540299990</v>
      </c>
      <c r="C139" s="38"/>
      <c r="D139" s="39">
        <f>D140</f>
        <v>1600</v>
      </c>
    </row>
    <row r="140" spans="1:4" ht="22.5" x14ac:dyDescent="0.2">
      <c r="A140" s="41" t="s">
        <v>271</v>
      </c>
      <c r="B140" s="56">
        <v>1540299990</v>
      </c>
      <c r="C140" s="38">
        <v>200</v>
      </c>
      <c r="D140" s="39">
        <f>D141</f>
        <v>1600</v>
      </c>
    </row>
    <row r="141" spans="1:4" ht="22.5" x14ac:dyDescent="0.2">
      <c r="A141" s="41" t="s">
        <v>140</v>
      </c>
      <c r="B141" s="56">
        <v>1540299990</v>
      </c>
      <c r="C141" s="38">
        <v>240</v>
      </c>
      <c r="D141" s="39">
        <v>1600</v>
      </c>
    </row>
    <row r="142" spans="1:4" ht="22.5" x14ac:dyDescent="0.2">
      <c r="A142" s="40" t="s">
        <v>410</v>
      </c>
      <c r="B142" s="56">
        <v>1700000000</v>
      </c>
      <c r="C142" s="38" t="s">
        <v>138</v>
      </c>
      <c r="D142" s="39">
        <f>D143+D149</f>
        <v>1137.4000000000001</v>
      </c>
    </row>
    <row r="143" spans="1:4" ht="33.75" x14ac:dyDescent="0.2">
      <c r="A143" s="40" t="s">
        <v>257</v>
      </c>
      <c r="B143" s="56">
        <v>1700100000</v>
      </c>
      <c r="C143" s="38" t="s">
        <v>138</v>
      </c>
      <c r="D143" s="39">
        <f>D144</f>
        <v>1113.4000000000001</v>
      </c>
    </row>
    <row r="144" spans="1:4" ht="22.5" x14ac:dyDescent="0.2">
      <c r="A144" s="40" t="s">
        <v>203</v>
      </c>
      <c r="B144" s="56">
        <v>1700199990</v>
      </c>
      <c r="C144" s="38"/>
      <c r="D144" s="39">
        <f>D145+D147</f>
        <v>1113.4000000000001</v>
      </c>
    </row>
    <row r="145" spans="1:4" ht="22.5" x14ac:dyDescent="0.2">
      <c r="A145" s="41" t="s">
        <v>271</v>
      </c>
      <c r="B145" s="56">
        <v>1700199990</v>
      </c>
      <c r="C145" s="38" t="s">
        <v>139</v>
      </c>
      <c r="D145" s="39">
        <f>D146</f>
        <v>1066.4000000000001</v>
      </c>
    </row>
    <row r="146" spans="1:4" ht="22.5" x14ac:dyDescent="0.2">
      <c r="A146" s="41" t="s">
        <v>140</v>
      </c>
      <c r="B146" s="56">
        <v>1700199990</v>
      </c>
      <c r="C146" s="38" t="s">
        <v>141</v>
      </c>
      <c r="D146" s="39">
        <v>1066.4000000000001</v>
      </c>
    </row>
    <row r="147" spans="1:4" x14ac:dyDescent="0.2">
      <c r="A147" s="41" t="s">
        <v>149</v>
      </c>
      <c r="B147" s="56">
        <v>1700199990</v>
      </c>
      <c r="C147" s="38" t="s">
        <v>150</v>
      </c>
      <c r="D147" s="39">
        <f>D148</f>
        <v>47</v>
      </c>
    </row>
    <row r="148" spans="1:4" x14ac:dyDescent="0.2">
      <c r="A148" s="41" t="s">
        <v>151</v>
      </c>
      <c r="B148" s="56">
        <v>1700199990</v>
      </c>
      <c r="C148" s="38" t="s">
        <v>152</v>
      </c>
      <c r="D148" s="39">
        <v>47</v>
      </c>
    </row>
    <row r="149" spans="1:4" ht="22.5" x14ac:dyDescent="0.2">
      <c r="A149" s="41" t="s">
        <v>237</v>
      </c>
      <c r="B149" s="56">
        <v>1700400000</v>
      </c>
      <c r="C149" s="38"/>
      <c r="D149" s="39">
        <f>D150</f>
        <v>24</v>
      </c>
    </row>
    <row r="150" spans="1:4" ht="22.5" x14ac:dyDescent="0.2">
      <c r="A150" s="41" t="s">
        <v>203</v>
      </c>
      <c r="B150" s="56">
        <v>1700499990</v>
      </c>
      <c r="C150" s="38"/>
      <c r="D150" s="39">
        <f>D151</f>
        <v>24</v>
      </c>
    </row>
    <row r="151" spans="1:4" ht="18.75" customHeight="1" x14ac:dyDescent="0.2">
      <c r="A151" s="41" t="s">
        <v>271</v>
      </c>
      <c r="B151" s="56">
        <v>1700499990</v>
      </c>
      <c r="C151" s="38">
        <v>200</v>
      </c>
      <c r="D151" s="39">
        <f>D152</f>
        <v>24</v>
      </c>
    </row>
    <row r="152" spans="1:4" ht="24.75" customHeight="1" x14ac:dyDescent="0.2">
      <c r="A152" s="41" t="s">
        <v>140</v>
      </c>
      <c r="B152" s="56">
        <v>1700499990</v>
      </c>
      <c r="C152" s="38">
        <v>240</v>
      </c>
      <c r="D152" s="39">
        <v>24</v>
      </c>
    </row>
    <row r="153" spans="1:4" ht="22.5" x14ac:dyDescent="0.2">
      <c r="A153" s="40" t="s">
        <v>505</v>
      </c>
      <c r="B153" s="56">
        <v>1800000000</v>
      </c>
      <c r="C153" s="38" t="s">
        <v>138</v>
      </c>
      <c r="D153" s="39">
        <f>D154</f>
        <v>14730.9</v>
      </c>
    </row>
    <row r="154" spans="1:4" ht="22.5" x14ac:dyDescent="0.2">
      <c r="A154" s="40" t="s">
        <v>250</v>
      </c>
      <c r="B154" s="56">
        <v>1810000000</v>
      </c>
      <c r="C154" s="38" t="s">
        <v>138</v>
      </c>
      <c r="D154" s="39">
        <f>D155+D177</f>
        <v>14730.9</v>
      </c>
    </row>
    <row r="155" spans="1:4" ht="33.75" x14ac:dyDescent="0.2">
      <c r="A155" s="40" t="s">
        <v>251</v>
      </c>
      <c r="B155" s="56">
        <v>1810100000</v>
      </c>
      <c r="C155" s="38"/>
      <c r="D155" s="39">
        <f>D156+D163+D166+D169+D174</f>
        <v>14705.9</v>
      </c>
    </row>
    <row r="156" spans="1:4" ht="22.5" x14ac:dyDescent="0.2">
      <c r="A156" s="40" t="s">
        <v>200</v>
      </c>
      <c r="B156" s="56">
        <v>1810100590</v>
      </c>
      <c r="C156" s="38" t="s">
        <v>138</v>
      </c>
      <c r="D156" s="39">
        <f>D157+D159+D161</f>
        <v>4818</v>
      </c>
    </row>
    <row r="157" spans="1:4" ht="45" x14ac:dyDescent="0.2">
      <c r="A157" s="41" t="s">
        <v>142</v>
      </c>
      <c r="B157" s="56">
        <v>1810100590</v>
      </c>
      <c r="C157" s="38" t="s">
        <v>143</v>
      </c>
      <c r="D157" s="39">
        <f>D158</f>
        <v>4546</v>
      </c>
    </row>
    <row r="158" spans="1:4" x14ac:dyDescent="0.2">
      <c r="A158" s="41" t="s">
        <v>144</v>
      </c>
      <c r="B158" s="56">
        <v>1810100590</v>
      </c>
      <c r="C158" s="38" t="s">
        <v>145</v>
      </c>
      <c r="D158" s="39">
        <v>4546</v>
      </c>
    </row>
    <row r="159" spans="1:4" ht="22.5" x14ac:dyDescent="0.2">
      <c r="A159" s="41" t="s">
        <v>271</v>
      </c>
      <c r="B159" s="56">
        <v>1810100590</v>
      </c>
      <c r="C159" s="38" t="s">
        <v>139</v>
      </c>
      <c r="D159" s="39">
        <f>D160</f>
        <v>246</v>
      </c>
    </row>
    <row r="160" spans="1:4" ht="22.5" x14ac:dyDescent="0.2">
      <c r="A160" s="41" t="s">
        <v>140</v>
      </c>
      <c r="B160" s="56">
        <v>1810100590</v>
      </c>
      <c r="C160" s="38" t="s">
        <v>141</v>
      </c>
      <c r="D160" s="39">
        <v>246</v>
      </c>
    </row>
    <row r="161" spans="1:4" x14ac:dyDescent="0.2">
      <c r="A161" s="41" t="s">
        <v>149</v>
      </c>
      <c r="B161" s="56">
        <v>1810100590</v>
      </c>
      <c r="C161" s="38" t="s">
        <v>150</v>
      </c>
      <c r="D161" s="39">
        <f>D162</f>
        <v>26</v>
      </c>
    </row>
    <row r="162" spans="1:4" x14ac:dyDescent="0.2">
      <c r="A162" s="41" t="s">
        <v>151</v>
      </c>
      <c r="B162" s="56">
        <v>1810100590</v>
      </c>
      <c r="C162" s="38" t="s">
        <v>152</v>
      </c>
      <c r="D162" s="39">
        <v>26</v>
      </c>
    </row>
    <row r="163" spans="1:4" x14ac:dyDescent="0.2">
      <c r="A163" s="40" t="s">
        <v>196</v>
      </c>
      <c r="B163" s="56">
        <v>1810102030</v>
      </c>
      <c r="C163" s="38" t="s">
        <v>138</v>
      </c>
      <c r="D163" s="39">
        <f>D164</f>
        <v>1780</v>
      </c>
    </row>
    <row r="164" spans="1:4" ht="45" x14ac:dyDescent="0.2">
      <c r="A164" s="41" t="s">
        <v>142</v>
      </c>
      <c r="B164" s="56">
        <v>1810102030</v>
      </c>
      <c r="C164" s="38" t="s">
        <v>143</v>
      </c>
      <c r="D164" s="39">
        <f>D165</f>
        <v>1780</v>
      </c>
    </row>
    <row r="165" spans="1:4" ht="22.5" x14ac:dyDescent="0.2">
      <c r="A165" s="41" t="s">
        <v>147</v>
      </c>
      <c r="B165" s="56">
        <v>1810102030</v>
      </c>
      <c r="C165" s="38" t="s">
        <v>148</v>
      </c>
      <c r="D165" s="39">
        <v>1780</v>
      </c>
    </row>
    <row r="166" spans="1:4" x14ac:dyDescent="0.2">
      <c r="A166" s="40" t="s">
        <v>128</v>
      </c>
      <c r="B166" s="56">
        <v>1810102040</v>
      </c>
      <c r="C166" s="38" t="s">
        <v>138</v>
      </c>
      <c r="D166" s="39">
        <f>D167</f>
        <v>7933.9</v>
      </c>
    </row>
    <row r="167" spans="1:4" ht="45" x14ac:dyDescent="0.2">
      <c r="A167" s="41" t="s">
        <v>142</v>
      </c>
      <c r="B167" s="56">
        <v>1810102040</v>
      </c>
      <c r="C167" s="38" t="s">
        <v>143</v>
      </c>
      <c r="D167" s="39">
        <f>D168</f>
        <v>7933.9</v>
      </c>
    </row>
    <row r="168" spans="1:4" ht="22.5" x14ac:dyDescent="0.2">
      <c r="A168" s="41" t="s">
        <v>147</v>
      </c>
      <c r="B168" s="56">
        <v>1810102040</v>
      </c>
      <c r="C168" s="38" t="s">
        <v>148</v>
      </c>
      <c r="D168" s="39">
        <v>7933.9</v>
      </c>
    </row>
    <row r="169" spans="1:4" x14ac:dyDescent="0.2">
      <c r="A169" s="5" t="s">
        <v>201</v>
      </c>
      <c r="B169" s="56">
        <v>1810102400</v>
      </c>
      <c r="C169" s="38"/>
      <c r="D169" s="39">
        <f>D170+D172</f>
        <v>99</v>
      </c>
    </row>
    <row r="170" spans="1:4" ht="22.5" x14ac:dyDescent="0.2">
      <c r="A170" s="41" t="s">
        <v>271</v>
      </c>
      <c r="B170" s="56">
        <v>1810102400</v>
      </c>
      <c r="C170" s="38">
        <v>200</v>
      </c>
      <c r="D170" s="39">
        <f>D171</f>
        <v>70</v>
      </c>
    </row>
    <row r="171" spans="1:4" ht="22.5" x14ac:dyDescent="0.2">
      <c r="A171" s="41" t="s">
        <v>140</v>
      </c>
      <c r="B171" s="56">
        <v>1810102400</v>
      </c>
      <c r="C171" s="38">
        <v>240</v>
      </c>
      <c r="D171" s="39">
        <v>70</v>
      </c>
    </row>
    <row r="172" spans="1:4" x14ac:dyDescent="0.2">
      <c r="A172" s="41" t="s">
        <v>149</v>
      </c>
      <c r="B172" s="56">
        <v>1810102400</v>
      </c>
      <c r="C172" s="38" t="s">
        <v>150</v>
      </c>
      <c r="D172" s="39">
        <f>D173</f>
        <v>29</v>
      </c>
    </row>
    <row r="173" spans="1:4" x14ac:dyDescent="0.2">
      <c r="A173" s="41" t="s">
        <v>151</v>
      </c>
      <c r="B173" s="56">
        <v>1810102400</v>
      </c>
      <c r="C173" s="38" t="s">
        <v>152</v>
      </c>
      <c r="D173" s="39">
        <v>29</v>
      </c>
    </row>
    <row r="174" spans="1:4" ht="45" x14ac:dyDescent="0.2">
      <c r="A174" s="41" t="s">
        <v>227</v>
      </c>
      <c r="B174" s="56">
        <v>1810189020</v>
      </c>
      <c r="C174" s="38"/>
      <c r="D174" s="39">
        <f>D175</f>
        <v>75</v>
      </c>
    </row>
    <row r="175" spans="1:4" x14ac:dyDescent="0.2">
      <c r="A175" s="41" t="s">
        <v>159</v>
      </c>
      <c r="B175" s="56">
        <v>1810189020</v>
      </c>
      <c r="C175" s="38">
        <v>500</v>
      </c>
      <c r="D175" s="39">
        <f>D176</f>
        <v>75</v>
      </c>
    </row>
    <row r="176" spans="1:4" x14ac:dyDescent="0.2">
      <c r="A176" s="41" t="s">
        <v>137</v>
      </c>
      <c r="B176" s="56">
        <v>1810189020</v>
      </c>
      <c r="C176" s="38">
        <v>540</v>
      </c>
      <c r="D176" s="39">
        <v>75</v>
      </c>
    </row>
    <row r="177" spans="1:4" ht="22.5" x14ac:dyDescent="0.2">
      <c r="A177" s="41" t="s">
        <v>235</v>
      </c>
      <c r="B177" s="56">
        <v>1810300000</v>
      </c>
      <c r="C177" s="38"/>
      <c r="D177" s="39">
        <f>D178</f>
        <v>25</v>
      </c>
    </row>
    <row r="178" spans="1:4" x14ac:dyDescent="0.2">
      <c r="A178" s="41" t="s">
        <v>201</v>
      </c>
      <c r="B178" s="56">
        <v>1810302400</v>
      </c>
      <c r="C178" s="38"/>
      <c r="D178" s="39">
        <f>D179</f>
        <v>25</v>
      </c>
    </row>
    <row r="179" spans="1:4" ht="22.5" x14ac:dyDescent="0.2">
      <c r="A179" s="41" t="s">
        <v>271</v>
      </c>
      <c r="B179" s="56">
        <v>1810302400</v>
      </c>
      <c r="C179" s="38" t="s">
        <v>139</v>
      </c>
      <c r="D179" s="39">
        <f>D180</f>
        <v>25</v>
      </c>
    </row>
    <row r="180" spans="1:4" ht="22.5" x14ac:dyDescent="0.2">
      <c r="A180" s="41" t="s">
        <v>140</v>
      </c>
      <c r="B180" s="56">
        <v>1810302400</v>
      </c>
      <c r="C180" s="38" t="s">
        <v>141</v>
      </c>
      <c r="D180" s="39">
        <v>25</v>
      </c>
    </row>
    <row r="181" spans="1:4" ht="22.5" x14ac:dyDescent="0.2">
      <c r="A181" s="40" t="s">
        <v>508</v>
      </c>
      <c r="B181" s="56">
        <v>2400000000</v>
      </c>
      <c r="C181" s="38" t="s">
        <v>138</v>
      </c>
      <c r="D181" s="39">
        <f>D182+D186</f>
        <v>240</v>
      </c>
    </row>
    <row r="182" spans="1:4" ht="23.25" customHeight="1" x14ac:dyDescent="0.2">
      <c r="A182" s="40" t="s">
        <v>215</v>
      </c>
      <c r="B182" s="56">
        <v>2400100000</v>
      </c>
      <c r="C182" s="38" t="s">
        <v>138</v>
      </c>
      <c r="D182" s="39">
        <f>D183</f>
        <v>40</v>
      </c>
    </row>
    <row r="183" spans="1:4" ht="27.75" customHeight="1" x14ac:dyDescent="0.2">
      <c r="A183" s="40" t="s">
        <v>203</v>
      </c>
      <c r="B183" s="56">
        <v>2400199990</v>
      </c>
      <c r="C183" s="38"/>
      <c r="D183" s="39">
        <f>D184</f>
        <v>40</v>
      </c>
    </row>
    <row r="184" spans="1:4" ht="22.5" x14ac:dyDescent="0.2">
      <c r="A184" s="41" t="s">
        <v>271</v>
      </c>
      <c r="B184" s="56">
        <v>2400199990</v>
      </c>
      <c r="C184" s="38" t="s">
        <v>139</v>
      </c>
      <c r="D184" s="39">
        <f>D185</f>
        <v>40</v>
      </c>
    </row>
    <row r="185" spans="1:4" ht="22.5" x14ac:dyDescent="0.2">
      <c r="A185" s="41" t="s">
        <v>140</v>
      </c>
      <c r="B185" s="56">
        <v>2400199990</v>
      </c>
      <c r="C185" s="38" t="s">
        <v>141</v>
      </c>
      <c r="D185" s="39">
        <v>40</v>
      </c>
    </row>
    <row r="186" spans="1:4" ht="22.5" x14ac:dyDescent="0.2">
      <c r="A186" s="41" t="s">
        <v>327</v>
      </c>
      <c r="B186" s="56">
        <v>2400400000</v>
      </c>
      <c r="C186" s="38"/>
      <c r="D186" s="39">
        <f>D187</f>
        <v>200</v>
      </c>
    </row>
    <row r="187" spans="1:4" ht="22.5" x14ac:dyDescent="0.2">
      <c r="A187" s="41" t="s">
        <v>203</v>
      </c>
      <c r="B187" s="56">
        <v>2400499990</v>
      </c>
      <c r="C187" s="38"/>
      <c r="D187" s="39">
        <f>D188</f>
        <v>200</v>
      </c>
    </row>
    <row r="188" spans="1:4" ht="22.5" x14ac:dyDescent="0.2">
      <c r="A188" s="41" t="s">
        <v>271</v>
      </c>
      <c r="B188" s="56">
        <v>2400499990</v>
      </c>
      <c r="C188" s="38" t="s">
        <v>139</v>
      </c>
      <c r="D188" s="39">
        <f>D189</f>
        <v>200</v>
      </c>
    </row>
    <row r="189" spans="1:4" ht="22.5" x14ac:dyDescent="0.2">
      <c r="A189" s="41" t="s">
        <v>140</v>
      </c>
      <c r="B189" s="56">
        <v>2400499990</v>
      </c>
      <c r="C189" s="38" t="s">
        <v>141</v>
      </c>
      <c r="D189" s="39">
        <v>200</v>
      </c>
    </row>
    <row r="190" spans="1:4" ht="22.5" x14ac:dyDescent="0.2">
      <c r="A190" s="40" t="s">
        <v>506</v>
      </c>
      <c r="B190" s="56">
        <v>2500000000</v>
      </c>
      <c r="C190" s="38" t="s">
        <v>138</v>
      </c>
      <c r="D190" s="39">
        <f>D191</f>
        <v>5</v>
      </c>
    </row>
    <row r="191" spans="1:4" ht="42" customHeight="1" x14ac:dyDescent="0.2">
      <c r="A191" s="40" t="s">
        <v>230</v>
      </c>
      <c r="B191" s="56">
        <v>2500100000</v>
      </c>
      <c r="C191" s="38" t="s">
        <v>138</v>
      </c>
      <c r="D191" s="39">
        <f>D192</f>
        <v>5</v>
      </c>
    </row>
    <row r="192" spans="1:4" ht="30" customHeight="1" x14ac:dyDescent="0.2">
      <c r="A192" s="40" t="s">
        <v>203</v>
      </c>
      <c r="B192" s="56">
        <v>2500199990</v>
      </c>
      <c r="C192" s="38"/>
      <c r="D192" s="39">
        <f>D193</f>
        <v>5</v>
      </c>
    </row>
    <row r="193" spans="1:4" ht="37.5" customHeight="1" x14ac:dyDescent="0.2">
      <c r="A193" s="41" t="s">
        <v>271</v>
      </c>
      <c r="B193" s="56">
        <v>2500199990</v>
      </c>
      <c r="C193" s="38" t="s">
        <v>139</v>
      </c>
      <c r="D193" s="39">
        <f>D194</f>
        <v>5</v>
      </c>
    </row>
    <row r="194" spans="1:4" ht="45.75" customHeight="1" x14ac:dyDescent="0.2">
      <c r="A194" s="41" t="s">
        <v>140</v>
      </c>
      <c r="B194" s="56">
        <v>2500199990</v>
      </c>
      <c r="C194" s="38" t="s">
        <v>141</v>
      </c>
      <c r="D194" s="39">
        <v>5</v>
      </c>
    </row>
    <row r="195" spans="1:4" ht="30" customHeight="1" x14ac:dyDescent="0.2">
      <c r="A195" s="40" t="s">
        <v>160</v>
      </c>
      <c r="B195" s="56">
        <v>5000000000</v>
      </c>
      <c r="C195" s="38" t="s">
        <v>138</v>
      </c>
      <c r="D195" s="39">
        <f>D196+D202+D205</f>
        <v>611.1</v>
      </c>
    </row>
    <row r="196" spans="1:4" ht="30" customHeight="1" x14ac:dyDescent="0.2">
      <c r="A196" s="40" t="s">
        <v>204</v>
      </c>
      <c r="B196" s="56">
        <v>5000100000</v>
      </c>
      <c r="C196" s="38"/>
      <c r="D196" s="39">
        <f t="shared" ref="D196:D198" si="2">D197</f>
        <v>394</v>
      </c>
    </row>
    <row r="197" spans="1:4" ht="30" customHeight="1" x14ac:dyDescent="0.2">
      <c r="A197" s="40" t="s">
        <v>205</v>
      </c>
      <c r="B197" s="56">
        <v>5000151180</v>
      </c>
      <c r="C197" s="38" t="s">
        <v>138</v>
      </c>
      <c r="D197" s="39">
        <f>D198+D200</f>
        <v>394</v>
      </c>
    </row>
    <row r="198" spans="1:4" ht="51" customHeight="1" x14ac:dyDescent="0.2">
      <c r="A198" s="41" t="s">
        <v>142</v>
      </c>
      <c r="B198" s="56">
        <v>5000151180</v>
      </c>
      <c r="C198" s="38" t="s">
        <v>143</v>
      </c>
      <c r="D198" s="39">
        <f t="shared" si="2"/>
        <v>213</v>
      </c>
    </row>
    <row r="199" spans="1:4" ht="22.5" x14ac:dyDescent="0.2">
      <c r="A199" s="41" t="s">
        <v>147</v>
      </c>
      <c r="B199" s="56">
        <v>5000151180</v>
      </c>
      <c r="C199" s="38" t="s">
        <v>148</v>
      </c>
      <c r="D199" s="39">
        <v>213</v>
      </c>
    </row>
    <row r="200" spans="1:4" ht="22.5" x14ac:dyDescent="0.2">
      <c r="A200" s="41" t="s">
        <v>271</v>
      </c>
      <c r="B200" s="56">
        <v>5000151180</v>
      </c>
      <c r="C200" s="38">
        <v>200</v>
      </c>
      <c r="D200" s="39">
        <f>D201</f>
        <v>181</v>
      </c>
    </row>
    <row r="201" spans="1:4" ht="22.5" x14ac:dyDescent="0.2">
      <c r="A201" s="41" t="s">
        <v>140</v>
      </c>
      <c r="B201" s="56">
        <v>5000151180</v>
      </c>
      <c r="C201" s="38">
        <v>240</v>
      </c>
      <c r="D201" s="39">
        <v>181</v>
      </c>
    </row>
    <row r="202" spans="1:4" ht="33.75" x14ac:dyDescent="0.2">
      <c r="A202" s="127" t="s">
        <v>404</v>
      </c>
      <c r="B202" s="37" t="s">
        <v>387</v>
      </c>
      <c r="C202" s="38"/>
      <c r="D202" s="39">
        <f t="shared" ref="D202:D203" si="3">D203</f>
        <v>17.100000000000001</v>
      </c>
    </row>
    <row r="203" spans="1:4" x14ac:dyDescent="0.2">
      <c r="A203" s="127" t="s">
        <v>159</v>
      </c>
      <c r="B203" s="37" t="s">
        <v>387</v>
      </c>
      <c r="C203" s="38">
        <v>500</v>
      </c>
      <c r="D203" s="39">
        <f t="shared" si="3"/>
        <v>17.100000000000001</v>
      </c>
    </row>
    <row r="204" spans="1:4" x14ac:dyDescent="0.2">
      <c r="A204" s="127" t="s">
        <v>137</v>
      </c>
      <c r="B204" s="37" t="s">
        <v>387</v>
      </c>
      <c r="C204" s="38">
        <v>540</v>
      </c>
      <c r="D204" s="39">
        <v>17.100000000000001</v>
      </c>
    </row>
    <row r="205" spans="1:4" ht="22.5" x14ac:dyDescent="0.2">
      <c r="A205" s="41" t="s">
        <v>440</v>
      </c>
      <c r="B205" s="37" t="s">
        <v>438</v>
      </c>
      <c r="C205" s="38"/>
      <c r="D205" s="39">
        <f>D206</f>
        <v>200</v>
      </c>
    </row>
    <row r="206" spans="1:4" ht="22.5" x14ac:dyDescent="0.2">
      <c r="A206" s="41" t="s">
        <v>271</v>
      </c>
      <c r="B206" s="37" t="s">
        <v>438</v>
      </c>
      <c r="C206" s="38">
        <v>200</v>
      </c>
      <c r="D206" s="39">
        <f>D207</f>
        <v>200</v>
      </c>
    </row>
    <row r="207" spans="1:4" ht="22.5" x14ac:dyDescent="0.2">
      <c r="A207" s="41" t="s">
        <v>140</v>
      </c>
      <c r="B207" s="37" t="s">
        <v>438</v>
      </c>
      <c r="C207" s="38">
        <v>240</v>
      </c>
      <c r="D207" s="39">
        <v>200</v>
      </c>
    </row>
    <row r="208" spans="1:4" x14ac:dyDescent="0.2">
      <c r="A208" s="58"/>
      <c r="B208" s="59"/>
      <c r="C208" s="60" t="s">
        <v>332</v>
      </c>
      <c r="D208" s="61">
        <f>D6+D20+D47+D57+D87+D110+D124+D130+D142+D153+D181+D190+D195+D136</f>
        <v>32150.699999999997</v>
      </c>
    </row>
    <row r="209" spans="1:4" ht="27" customHeight="1" x14ac:dyDescent="0.2">
      <c r="A209" s="25"/>
      <c r="B209" s="25"/>
      <c r="D209" s="55"/>
    </row>
    <row r="210" spans="1:4" x14ac:dyDescent="0.2">
      <c r="A210" s="25"/>
      <c r="B210" s="25"/>
      <c r="D210" s="55"/>
    </row>
    <row r="211" spans="1:4" x14ac:dyDescent="0.2">
      <c r="A211" s="25"/>
      <c r="B211" s="25"/>
      <c r="D211" s="62"/>
    </row>
    <row r="212" spans="1:4" x14ac:dyDescent="0.2">
      <c r="A212" s="25"/>
      <c r="B212" s="25"/>
    </row>
    <row r="213" spans="1:4" ht="26.25" customHeight="1" x14ac:dyDescent="0.2">
      <c r="A213" s="25"/>
      <c r="B213" s="25"/>
    </row>
    <row r="214" spans="1:4" ht="26.25" customHeight="1" x14ac:dyDescent="0.2">
      <c r="A214" s="25"/>
      <c r="B214" s="25"/>
    </row>
    <row r="215" spans="1:4" ht="43.5" customHeight="1" x14ac:dyDescent="0.2">
      <c r="A215" s="25"/>
      <c r="B215" s="25"/>
    </row>
    <row r="216" spans="1:4" x14ac:dyDescent="0.2">
      <c r="A216" s="25"/>
      <c r="B216" s="25"/>
    </row>
    <row r="217" spans="1:4" x14ac:dyDescent="0.2">
      <c r="A217" s="25"/>
      <c r="B217" s="25"/>
    </row>
    <row r="218" spans="1:4" x14ac:dyDescent="0.2">
      <c r="A218" s="25"/>
      <c r="B218" s="25"/>
    </row>
    <row r="219" spans="1:4" ht="30" customHeight="1" x14ac:dyDescent="0.2">
      <c r="A219" s="25"/>
      <c r="B219" s="25"/>
    </row>
    <row r="220" spans="1:4" ht="15" customHeight="1" x14ac:dyDescent="0.2">
      <c r="A220" s="25"/>
      <c r="B220" s="25"/>
    </row>
    <row r="221" spans="1:4" ht="31.5" customHeight="1" x14ac:dyDescent="0.2">
      <c r="A221" s="25"/>
      <c r="B221" s="25"/>
    </row>
    <row r="222" spans="1:4" ht="32.25" customHeight="1" x14ac:dyDescent="0.2">
      <c r="A222" s="25"/>
      <c r="B222" s="25"/>
    </row>
    <row r="223" spans="1:4" x14ac:dyDescent="0.2">
      <c r="A223" s="25"/>
      <c r="B223" s="25"/>
    </row>
  </sheetData>
  <autoFilter ref="A5:D208"/>
  <mergeCells count="2">
    <mergeCell ref="C1:D1"/>
    <mergeCell ref="A2:D3"/>
  </mergeCells>
  <pageMargins left="0" right="0" top="0" bottom="0" header="0" footer="0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9"/>
  <sheetViews>
    <sheetView view="pageLayout" topLeftCell="A4" zoomScaleNormal="100" workbookViewId="0">
      <selection activeCell="A160" sqref="A160"/>
    </sheetView>
  </sheetViews>
  <sheetFormatPr defaultRowHeight="11.25" x14ac:dyDescent="0.2"/>
  <cols>
    <col min="1" max="1" width="55.140625" style="22" customWidth="1"/>
    <col min="2" max="2" width="18.42578125" style="23" customWidth="1"/>
    <col min="3" max="3" width="7.140625" style="25" customWidth="1"/>
    <col min="4" max="4" width="13" style="23" customWidth="1"/>
    <col min="5" max="5" width="11.7109375" style="191" customWidth="1"/>
    <col min="6" max="16384" width="9.140625" style="25"/>
  </cols>
  <sheetData>
    <row r="1" spans="1:5" ht="51" customHeight="1" x14ac:dyDescent="0.2">
      <c r="C1" s="115"/>
      <c r="D1" s="221" t="s">
        <v>421</v>
      </c>
      <c r="E1" s="221"/>
    </row>
    <row r="2" spans="1:5" ht="30" customHeight="1" x14ac:dyDescent="0.2">
      <c r="A2" s="220" t="s">
        <v>449</v>
      </c>
      <c r="B2" s="220"/>
      <c r="C2" s="220"/>
      <c r="D2" s="220"/>
    </row>
    <row r="3" spans="1:5" x14ac:dyDescent="0.2">
      <c r="A3" s="220"/>
      <c r="B3" s="220"/>
      <c r="C3" s="220"/>
      <c r="D3" s="220"/>
    </row>
    <row r="4" spans="1:5" x14ac:dyDescent="0.2">
      <c r="E4" s="191" t="s">
        <v>491</v>
      </c>
    </row>
    <row r="5" spans="1:5" x14ac:dyDescent="0.2">
      <c r="A5" s="229" t="s">
        <v>25</v>
      </c>
      <c r="B5" s="225" t="s">
        <v>28</v>
      </c>
      <c r="C5" s="225" t="s">
        <v>29</v>
      </c>
      <c r="D5" s="223" t="s">
        <v>487</v>
      </c>
      <c r="E5" s="224"/>
    </row>
    <row r="6" spans="1:5" x14ac:dyDescent="0.2">
      <c r="A6" s="230"/>
      <c r="B6" s="226"/>
      <c r="C6" s="226"/>
      <c r="D6" s="29" t="s">
        <v>311</v>
      </c>
      <c r="E6" s="192" t="s">
        <v>455</v>
      </c>
    </row>
    <row r="7" spans="1:5" ht="22.5" x14ac:dyDescent="0.2">
      <c r="A7" s="35" t="s">
        <v>504</v>
      </c>
      <c r="B7" s="37" t="s">
        <v>273</v>
      </c>
      <c r="C7" s="38"/>
      <c r="D7" s="39">
        <f>D8</f>
        <v>167</v>
      </c>
      <c r="E7" s="193">
        <f>E8</f>
        <v>167</v>
      </c>
    </row>
    <row r="8" spans="1:5" x14ac:dyDescent="0.2">
      <c r="A8" s="35" t="s">
        <v>225</v>
      </c>
      <c r="B8" s="37" t="s">
        <v>274</v>
      </c>
      <c r="C8" s="38"/>
      <c r="D8" s="39">
        <f>D9</f>
        <v>167</v>
      </c>
      <c r="E8" s="193">
        <f>E9</f>
        <v>167</v>
      </c>
    </row>
    <row r="9" spans="1:5" ht="22.5" x14ac:dyDescent="0.2">
      <c r="A9" s="35" t="s">
        <v>226</v>
      </c>
      <c r="B9" s="37" t="s">
        <v>275</v>
      </c>
      <c r="C9" s="38"/>
      <c r="D9" s="39">
        <f>D13+D10+D16</f>
        <v>167</v>
      </c>
      <c r="E9" s="193">
        <f>E13+E10+E16</f>
        <v>167</v>
      </c>
    </row>
    <row r="10" spans="1:5" x14ac:dyDescent="0.2">
      <c r="A10" s="41" t="s">
        <v>320</v>
      </c>
      <c r="B10" s="37" t="s">
        <v>321</v>
      </c>
      <c r="C10" s="38"/>
      <c r="D10" s="39">
        <f>D11</f>
        <v>100</v>
      </c>
      <c r="E10" s="193">
        <f>E11</f>
        <v>100</v>
      </c>
    </row>
    <row r="11" spans="1:5" ht="45" x14ac:dyDescent="0.2">
      <c r="A11" s="41" t="s">
        <v>142</v>
      </c>
      <c r="B11" s="37" t="s">
        <v>321</v>
      </c>
      <c r="C11" s="38">
        <v>100</v>
      </c>
      <c r="D11" s="39">
        <f>D12</f>
        <v>100</v>
      </c>
      <c r="E11" s="193">
        <f>E12</f>
        <v>100</v>
      </c>
    </row>
    <row r="12" spans="1:5" x14ac:dyDescent="0.2">
      <c r="A12" s="41" t="s">
        <v>144</v>
      </c>
      <c r="B12" s="37" t="s">
        <v>321</v>
      </c>
      <c r="C12" s="38">
        <v>110</v>
      </c>
      <c r="D12" s="39">
        <v>100</v>
      </c>
      <c r="E12" s="192">
        <v>100</v>
      </c>
    </row>
    <row r="13" spans="1:5" ht="33.75" x14ac:dyDescent="0.2">
      <c r="A13" s="5" t="s">
        <v>236</v>
      </c>
      <c r="B13" s="37" t="s">
        <v>276</v>
      </c>
      <c r="C13" s="38"/>
      <c r="D13" s="39">
        <f>D14</f>
        <v>50</v>
      </c>
      <c r="E13" s="193">
        <f>E14</f>
        <v>50</v>
      </c>
    </row>
    <row r="14" spans="1:5" ht="45" x14ac:dyDescent="0.2">
      <c r="A14" s="41" t="s">
        <v>142</v>
      </c>
      <c r="B14" s="37" t="s">
        <v>276</v>
      </c>
      <c r="C14" s="38">
        <v>100</v>
      </c>
      <c r="D14" s="39">
        <f>D15</f>
        <v>50</v>
      </c>
      <c r="E14" s="193">
        <f>E15</f>
        <v>50</v>
      </c>
    </row>
    <row r="15" spans="1:5" x14ac:dyDescent="0.2">
      <c r="A15" s="41" t="s">
        <v>144</v>
      </c>
      <c r="B15" s="37" t="s">
        <v>276</v>
      </c>
      <c r="C15" s="38">
        <v>110</v>
      </c>
      <c r="D15" s="39">
        <v>50</v>
      </c>
      <c r="E15" s="192">
        <v>50</v>
      </c>
    </row>
    <row r="16" spans="1:5" ht="33.75" x14ac:dyDescent="0.2">
      <c r="A16" s="41" t="s">
        <v>322</v>
      </c>
      <c r="B16" s="37" t="s">
        <v>323</v>
      </c>
      <c r="C16" s="38"/>
      <c r="D16" s="39">
        <f>D17</f>
        <v>17</v>
      </c>
      <c r="E16" s="193">
        <f>E17</f>
        <v>17</v>
      </c>
    </row>
    <row r="17" spans="1:5" ht="45" x14ac:dyDescent="0.2">
      <c r="A17" s="41" t="s">
        <v>142</v>
      </c>
      <c r="B17" s="37" t="s">
        <v>323</v>
      </c>
      <c r="C17" s="38">
        <v>100</v>
      </c>
      <c r="D17" s="39">
        <f>D18</f>
        <v>17</v>
      </c>
      <c r="E17" s="193">
        <f>E18</f>
        <v>17</v>
      </c>
    </row>
    <row r="18" spans="1:5" x14ac:dyDescent="0.2">
      <c r="A18" s="41" t="s">
        <v>144</v>
      </c>
      <c r="B18" s="37" t="s">
        <v>323</v>
      </c>
      <c r="C18" s="38">
        <v>110</v>
      </c>
      <c r="D18" s="39">
        <v>17</v>
      </c>
      <c r="E18" s="192">
        <v>17</v>
      </c>
    </row>
    <row r="19" spans="1:5" ht="22.5" x14ac:dyDescent="0.2">
      <c r="A19" s="40" t="s">
        <v>509</v>
      </c>
      <c r="B19" s="37" t="s">
        <v>277</v>
      </c>
      <c r="C19" s="38" t="s">
        <v>138</v>
      </c>
      <c r="D19" s="39">
        <f>D20+D27</f>
        <v>2217</v>
      </c>
      <c r="E19" s="193">
        <f>E20+E27</f>
        <v>2295</v>
      </c>
    </row>
    <row r="20" spans="1:5" ht="33.75" x14ac:dyDescent="0.2">
      <c r="A20" s="40" t="s">
        <v>216</v>
      </c>
      <c r="B20" s="37" t="s">
        <v>278</v>
      </c>
      <c r="C20" s="38" t="s">
        <v>138</v>
      </c>
      <c r="D20" s="39">
        <f>D21</f>
        <v>1903</v>
      </c>
      <c r="E20" s="193">
        <f>E21</f>
        <v>1981</v>
      </c>
    </row>
    <row r="21" spans="1:5" x14ac:dyDescent="0.2">
      <c r="A21" s="40" t="s">
        <v>217</v>
      </c>
      <c r="B21" s="37" t="s">
        <v>279</v>
      </c>
      <c r="C21" s="38"/>
      <c r="D21" s="39">
        <f>D22</f>
        <v>1903</v>
      </c>
      <c r="E21" s="39">
        <f>E22</f>
        <v>1981</v>
      </c>
    </row>
    <row r="22" spans="1:5" ht="22.5" x14ac:dyDescent="0.2">
      <c r="A22" s="40" t="s">
        <v>200</v>
      </c>
      <c r="B22" s="37" t="s">
        <v>280</v>
      </c>
      <c r="C22" s="38" t="s">
        <v>138</v>
      </c>
      <c r="D22" s="39">
        <f>D23+D25</f>
        <v>1903</v>
      </c>
      <c r="E22" s="193">
        <f>E23+E25</f>
        <v>1981</v>
      </c>
    </row>
    <row r="23" spans="1:5" ht="45" x14ac:dyDescent="0.2">
      <c r="A23" s="41" t="s">
        <v>142</v>
      </c>
      <c r="B23" s="37" t="s">
        <v>280</v>
      </c>
      <c r="C23" s="38" t="s">
        <v>143</v>
      </c>
      <c r="D23" s="39">
        <f>D24</f>
        <v>1682</v>
      </c>
      <c r="E23" s="193">
        <f>E24</f>
        <v>1782</v>
      </c>
    </row>
    <row r="24" spans="1:5" x14ac:dyDescent="0.2">
      <c r="A24" s="41" t="s">
        <v>144</v>
      </c>
      <c r="B24" s="37" t="s">
        <v>280</v>
      </c>
      <c r="C24" s="38" t="s">
        <v>145</v>
      </c>
      <c r="D24" s="39">
        <v>1682</v>
      </c>
      <c r="E24" s="192">
        <v>1782</v>
      </c>
    </row>
    <row r="25" spans="1:5" ht="22.5" x14ac:dyDescent="0.2">
      <c r="A25" s="41" t="s">
        <v>271</v>
      </c>
      <c r="B25" s="37" t="s">
        <v>280</v>
      </c>
      <c r="C25" s="38" t="s">
        <v>139</v>
      </c>
      <c r="D25" s="39">
        <f>D26</f>
        <v>221</v>
      </c>
      <c r="E25" s="193">
        <f>E26</f>
        <v>199</v>
      </c>
    </row>
    <row r="26" spans="1:5" ht="22.5" x14ac:dyDescent="0.2">
      <c r="A26" s="41" t="s">
        <v>140</v>
      </c>
      <c r="B26" s="37" t="s">
        <v>280</v>
      </c>
      <c r="C26" s="38" t="s">
        <v>141</v>
      </c>
      <c r="D26" s="39">
        <v>221</v>
      </c>
      <c r="E26" s="192">
        <v>199</v>
      </c>
    </row>
    <row r="27" spans="1:5" x14ac:dyDescent="0.2">
      <c r="A27" s="40" t="s">
        <v>218</v>
      </c>
      <c r="B27" s="37" t="s">
        <v>282</v>
      </c>
      <c r="C27" s="38" t="s">
        <v>138</v>
      </c>
      <c r="D27" s="39">
        <f>D28</f>
        <v>314</v>
      </c>
      <c r="E27" s="193">
        <f>E28</f>
        <v>314</v>
      </c>
    </row>
    <row r="28" spans="1:5" ht="22.5" x14ac:dyDescent="0.2">
      <c r="A28" s="40" t="s">
        <v>219</v>
      </c>
      <c r="B28" s="37" t="s">
        <v>284</v>
      </c>
      <c r="C28" s="38" t="s">
        <v>138</v>
      </c>
      <c r="D28" s="39">
        <f>D29</f>
        <v>314</v>
      </c>
      <c r="E28" s="193">
        <f>E29</f>
        <v>314</v>
      </c>
    </row>
    <row r="29" spans="1:5" ht="22.5" x14ac:dyDescent="0.2">
      <c r="A29" s="40" t="s">
        <v>200</v>
      </c>
      <c r="B29" s="37" t="s">
        <v>283</v>
      </c>
      <c r="C29" s="38"/>
      <c r="D29" s="39">
        <f>D30+D32</f>
        <v>314</v>
      </c>
      <c r="E29" s="193">
        <f>E30+E32</f>
        <v>314</v>
      </c>
    </row>
    <row r="30" spans="1:5" ht="45" x14ac:dyDescent="0.2">
      <c r="A30" s="41" t="s">
        <v>142</v>
      </c>
      <c r="B30" s="37" t="s">
        <v>283</v>
      </c>
      <c r="C30" s="38" t="s">
        <v>143</v>
      </c>
      <c r="D30" s="39">
        <f>D31</f>
        <v>309</v>
      </c>
      <c r="E30" s="193">
        <f>E31</f>
        <v>309</v>
      </c>
    </row>
    <row r="31" spans="1:5" x14ac:dyDescent="0.2">
      <c r="A31" s="41" t="s">
        <v>144</v>
      </c>
      <c r="B31" s="37" t="s">
        <v>283</v>
      </c>
      <c r="C31" s="38" t="s">
        <v>145</v>
      </c>
      <c r="D31" s="39">
        <v>309</v>
      </c>
      <c r="E31" s="192">
        <v>309</v>
      </c>
    </row>
    <row r="32" spans="1:5" ht="22.5" x14ac:dyDescent="0.2">
      <c r="A32" s="41" t="s">
        <v>271</v>
      </c>
      <c r="B32" s="37" t="s">
        <v>283</v>
      </c>
      <c r="C32" s="38" t="s">
        <v>139</v>
      </c>
      <c r="D32" s="39">
        <f>D33</f>
        <v>5</v>
      </c>
      <c r="E32" s="193">
        <f>E33</f>
        <v>5</v>
      </c>
    </row>
    <row r="33" spans="1:5" ht="22.5" x14ac:dyDescent="0.2">
      <c r="A33" s="41" t="s">
        <v>140</v>
      </c>
      <c r="B33" s="37" t="s">
        <v>283</v>
      </c>
      <c r="C33" s="38" t="s">
        <v>141</v>
      </c>
      <c r="D33" s="39">
        <v>5</v>
      </c>
      <c r="E33" s="192">
        <v>5</v>
      </c>
    </row>
    <row r="34" spans="1:5" ht="33.75" x14ac:dyDescent="0.2">
      <c r="A34" s="40" t="s">
        <v>510</v>
      </c>
      <c r="B34" s="37" t="s">
        <v>285</v>
      </c>
      <c r="C34" s="38" t="s">
        <v>138</v>
      </c>
      <c r="D34" s="39">
        <f t="shared" ref="D34:E36" si="0">D35</f>
        <v>6543</v>
      </c>
      <c r="E34" s="193">
        <f t="shared" si="0"/>
        <v>6529.9</v>
      </c>
    </row>
    <row r="35" spans="1:5" x14ac:dyDescent="0.2">
      <c r="A35" s="40" t="s">
        <v>146</v>
      </c>
      <c r="B35" s="37" t="s">
        <v>286</v>
      </c>
      <c r="C35" s="38" t="s">
        <v>138</v>
      </c>
      <c r="D35" s="39">
        <f t="shared" si="0"/>
        <v>6543</v>
      </c>
      <c r="E35" s="193">
        <f t="shared" si="0"/>
        <v>6529.9</v>
      </c>
    </row>
    <row r="36" spans="1:5" ht="22.5" x14ac:dyDescent="0.2">
      <c r="A36" s="40" t="s">
        <v>220</v>
      </c>
      <c r="B36" s="37" t="s">
        <v>287</v>
      </c>
      <c r="C36" s="38"/>
      <c r="D36" s="39">
        <f t="shared" si="0"/>
        <v>6543</v>
      </c>
      <c r="E36" s="193">
        <f t="shared" si="0"/>
        <v>6529.9</v>
      </c>
    </row>
    <row r="37" spans="1:5" ht="22.5" x14ac:dyDescent="0.2">
      <c r="A37" s="40" t="s">
        <v>200</v>
      </c>
      <c r="B37" s="37" t="s">
        <v>288</v>
      </c>
      <c r="C37" s="38" t="s">
        <v>138</v>
      </c>
      <c r="D37" s="39">
        <f>D38+D40+D42</f>
        <v>6543</v>
      </c>
      <c r="E37" s="193">
        <f>E38+E40+E42</f>
        <v>6529.9</v>
      </c>
    </row>
    <row r="38" spans="1:5" ht="45" x14ac:dyDescent="0.2">
      <c r="A38" s="41" t="s">
        <v>142</v>
      </c>
      <c r="B38" s="37" t="s">
        <v>288</v>
      </c>
      <c r="C38" s="38" t="s">
        <v>143</v>
      </c>
      <c r="D38" s="39">
        <f>D39</f>
        <v>5800</v>
      </c>
      <c r="E38" s="193">
        <f>E39</f>
        <v>5850</v>
      </c>
    </row>
    <row r="39" spans="1:5" x14ac:dyDescent="0.2">
      <c r="A39" s="41" t="s">
        <v>144</v>
      </c>
      <c r="B39" s="37" t="s">
        <v>288</v>
      </c>
      <c r="C39" s="38" t="s">
        <v>145</v>
      </c>
      <c r="D39" s="39">
        <v>5800</v>
      </c>
      <c r="E39" s="192">
        <v>5850</v>
      </c>
    </row>
    <row r="40" spans="1:5" ht="22.5" x14ac:dyDescent="0.2">
      <c r="A40" s="41" t="s">
        <v>271</v>
      </c>
      <c r="B40" s="37" t="s">
        <v>288</v>
      </c>
      <c r="C40" s="38" t="s">
        <v>139</v>
      </c>
      <c r="D40" s="39">
        <f>D41</f>
        <v>719</v>
      </c>
      <c r="E40" s="193">
        <f>E41</f>
        <v>655.9</v>
      </c>
    </row>
    <row r="41" spans="1:5" ht="22.5" x14ac:dyDescent="0.2">
      <c r="A41" s="41" t="s">
        <v>140</v>
      </c>
      <c r="B41" s="37" t="s">
        <v>288</v>
      </c>
      <c r="C41" s="38" t="s">
        <v>141</v>
      </c>
      <c r="D41" s="39">
        <v>719</v>
      </c>
      <c r="E41" s="192">
        <v>655.9</v>
      </c>
    </row>
    <row r="42" spans="1:5" x14ac:dyDescent="0.2">
      <c r="A42" s="41" t="s">
        <v>149</v>
      </c>
      <c r="B42" s="37" t="s">
        <v>288</v>
      </c>
      <c r="C42" s="38" t="s">
        <v>150</v>
      </c>
      <c r="D42" s="39">
        <f>D43</f>
        <v>24</v>
      </c>
      <c r="E42" s="193">
        <f>E43</f>
        <v>24</v>
      </c>
    </row>
    <row r="43" spans="1:5" x14ac:dyDescent="0.2">
      <c r="A43" s="41" t="s">
        <v>151</v>
      </c>
      <c r="B43" s="37" t="s">
        <v>288</v>
      </c>
      <c r="C43" s="38" t="s">
        <v>152</v>
      </c>
      <c r="D43" s="39">
        <v>24</v>
      </c>
      <c r="E43" s="192">
        <v>24</v>
      </c>
    </row>
    <row r="44" spans="1:5" ht="33.75" x14ac:dyDescent="0.2">
      <c r="A44" s="40" t="s">
        <v>324</v>
      </c>
      <c r="B44" s="37" t="s">
        <v>289</v>
      </c>
      <c r="C44" s="38" t="s">
        <v>138</v>
      </c>
      <c r="D44" s="39">
        <f>D45+D56+D61</f>
        <v>5287.1</v>
      </c>
      <c r="E44" s="39">
        <f>E45+E56+E61</f>
        <v>4725</v>
      </c>
    </row>
    <row r="45" spans="1:5" ht="22.5" x14ac:dyDescent="0.2">
      <c r="A45" s="40" t="s">
        <v>153</v>
      </c>
      <c r="B45" s="37" t="s">
        <v>290</v>
      </c>
      <c r="C45" s="38" t="s">
        <v>138</v>
      </c>
      <c r="D45" s="39">
        <f>D46</f>
        <v>4982.1000000000004</v>
      </c>
      <c r="E45" s="193">
        <f>E46</f>
        <v>4420</v>
      </c>
    </row>
    <row r="46" spans="1:5" ht="22.5" x14ac:dyDescent="0.2">
      <c r="A46" s="40" t="s">
        <v>213</v>
      </c>
      <c r="B46" s="37" t="s">
        <v>291</v>
      </c>
      <c r="C46" s="38" t="s">
        <v>138</v>
      </c>
      <c r="D46" s="39">
        <f>D47+D50+D53</f>
        <v>4982.1000000000004</v>
      </c>
      <c r="E46" s="193">
        <f>E47+E50+E53</f>
        <v>4420</v>
      </c>
    </row>
    <row r="47" spans="1:5" ht="45" x14ac:dyDescent="0.2">
      <c r="A47" s="40" t="s">
        <v>417</v>
      </c>
      <c r="B47" s="37" t="s">
        <v>292</v>
      </c>
      <c r="C47" s="38"/>
      <c r="D47" s="39">
        <f>D48</f>
        <v>4704.1000000000004</v>
      </c>
      <c r="E47" s="193">
        <f>E48</f>
        <v>4170.5</v>
      </c>
    </row>
    <row r="48" spans="1:5" ht="22.5" x14ac:dyDescent="0.2">
      <c r="A48" s="41" t="s">
        <v>271</v>
      </c>
      <c r="B48" s="37" t="s">
        <v>292</v>
      </c>
      <c r="C48" s="38" t="s">
        <v>139</v>
      </c>
      <c r="D48" s="39">
        <f>D49</f>
        <v>4704.1000000000004</v>
      </c>
      <c r="E48" s="193">
        <f>E49</f>
        <v>4170.5</v>
      </c>
    </row>
    <row r="49" spans="1:5" ht="22.5" x14ac:dyDescent="0.2">
      <c r="A49" s="41" t="s">
        <v>140</v>
      </c>
      <c r="B49" s="37" t="s">
        <v>292</v>
      </c>
      <c r="C49" s="38" t="s">
        <v>141</v>
      </c>
      <c r="D49" s="39">
        <v>4704.1000000000004</v>
      </c>
      <c r="E49" s="192">
        <v>4170.5</v>
      </c>
    </row>
    <row r="50" spans="1:5" ht="22.5" x14ac:dyDescent="0.2">
      <c r="A50" s="41" t="s">
        <v>203</v>
      </c>
      <c r="B50" s="37" t="s">
        <v>325</v>
      </c>
      <c r="C50" s="38"/>
      <c r="D50" s="39">
        <f>D51</f>
        <v>30</v>
      </c>
      <c r="E50" s="193">
        <f>E51</f>
        <v>30</v>
      </c>
    </row>
    <row r="51" spans="1:5" ht="22.5" x14ac:dyDescent="0.2">
      <c r="A51" s="41" t="s">
        <v>271</v>
      </c>
      <c r="B51" s="37" t="s">
        <v>325</v>
      </c>
      <c r="C51" s="38" t="s">
        <v>139</v>
      </c>
      <c r="D51" s="39">
        <f>D52</f>
        <v>30</v>
      </c>
      <c r="E51" s="193">
        <f>E52</f>
        <v>30</v>
      </c>
    </row>
    <row r="52" spans="1:5" ht="22.5" x14ac:dyDescent="0.2">
      <c r="A52" s="41" t="s">
        <v>140</v>
      </c>
      <c r="B52" s="37" t="s">
        <v>325</v>
      </c>
      <c r="C52" s="38" t="s">
        <v>141</v>
      </c>
      <c r="D52" s="39">
        <v>30</v>
      </c>
      <c r="E52" s="192">
        <v>30</v>
      </c>
    </row>
    <row r="53" spans="1:5" ht="56.25" x14ac:dyDescent="0.2">
      <c r="A53" s="41" t="s">
        <v>415</v>
      </c>
      <c r="B53" s="37" t="s">
        <v>326</v>
      </c>
      <c r="C53" s="38"/>
      <c r="D53" s="39">
        <f>D54</f>
        <v>248</v>
      </c>
      <c r="E53" s="193">
        <f>E54</f>
        <v>219.5</v>
      </c>
    </row>
    <row r="54" spans="1:5" ht="22.5" x14ac:dyDescent="0.2">
      <c r="A54" s="41" t="s">
        <v>271</v>
      </c>
      <c r="B54" s="37" t="s">
        <v>326</v>
      </c>
      <c r="C54" s="38">
        <v>200</v>
      </c>
      <c r="D54" s="39">
        <f>D55</f>
        <v>248</v>
      </c>
      <c r="E54" s="193">
        <f>E55</f>
        <v>219.5</v>
      </c>
    </row>
    <row r="55" spans="1:5" ht="22.5" x14ac:dyDescent="0.2">
      <c r="A55" s="41" t="s">
        <v>140</v>
      </c>
      <c r="B55" s="37" t="s">
        <v>326</v>
      </c>
      <c r="C55" s="38">
        <v>240</v>
      </c>
      <c r="D55" s="39">
        <v>248</v>
      </c>
      <c r="E55" s="192">
        <v>219.5</v>
      </c>
    </row>
    <row r="56" spans="1:5" ht="22.5" x14ac:dyDescent="0.2">
      <c r="A56" s="40" t="s">
        <v>154</v>
      </c>
      <c r="B56" s="37" t="s">
        <v>293</v>
      </c>
      <c r="C56" s="38" t="s">
        <v>138</v>
      </c>
      <c r="D56" s="39">
        <f t="shared" ref="D56:E59" si="1">D57</f>
        <v>260</v>
      </c>
      <c r="E56" s="193">
        <f t="shared" si="1"/>
        <v>260</v>
      </c>
    </row>
    <row r="57" spans="1:5" ht="22.5" x14ac:dyDescent="0.2">
      <c r="A57" s="40" t="s">
        <v>221</v>
      </c>
      <c r="B57" s="37" t="s">
        <v>294</v>
      </c>
      <c r="C57" s="38"/>
      <c r="D57" s="39">
        <f t="shared" si="1"/>
        <v>260</v>
      </c>
      <c r="E57" s="39">
        <f t="shared" si="1"/>
        <v>260</v>
      </c>
    </row>
    <row r="58" spans="1:5" ht="22.5" x14ac:dyDescent="0.2">
      <c r="A58" s="40" t="s">
        <v>203</v>
      </c>
      <c r="B58" s="37" t="s">
        <v>296</v>
      </c>
      <c r="C58" s="38"/>
      <c r="D58" s="39">
        <f t="shared" si="1"/>
        <v>260</v>
      </c>
      <c r="E58" s="193">
        <f t="shared" si="1"/>
        <v>260</v>
      </c>
    </row>
    <row r="59" spans="1:5" ht="22.5" x14ac:dyDescent="0.2">
      <c r="A59" s="41" t="s">
        <v>271</v>
      </c>
      <c r="B59" s="37" t="s">
        <v>296</v>
      </c>
      <c r="C59" s="38" t="s">
        <v>139</v>
      </c>
      <c r="D59" s="39">
        <f t="shared" si="1"/>
        <v>260</v>
      </c>
      <c r="E59" s="193">
        <f t="shared" si="1"/>
        <v>260</v>
      </c>
    </row>
    <row r="60" spans="1:5" ht="22.5" x14ac:dyDescent="0.2">
      <c r="A60" s="41" t="s">
        <v>140</v>
      </c>
      <c r="B60" s="37" t="s">
        <v>296</v>
      </c>
      <c r="C60" s="38" t="s">
        <v>141</v>
      </c>
      <c r="D60" s="39">
        <v>260</v>
      </c>
      <c r="E60" s="192">
        <v>260</v>
      </c>
    </row>
    <row r="61" spans="1:5" x14ac:dyDescent="0.2">
      <c r="A61" s="40" t="s">
        <v>214</v>
      </c>
      <c r="B61" s="37" t="s">
        <v>300</v>
      </c>
      <c r="C61" s="38" t="s">
        <v>138</v>
      </c>
      <c r="D61" s="39">
        <f t="shared" ref="D61:E64" si="2">D62</f>
        <v>45</v>
      </c>
      <c r="E61" s="193">
        <f t="shared" si="2"/>
        <v>45</v>
      </c>
    </row>
    <row r="62" spans="1:5" ht="22.5" x14ac:dyDescent="0.2">
      <c r="A62" s="40" t="s">
        <v>234</v>
      </c>
      <c r="B62" s="37" t="s">
        <v>301</v>
      </c>
      <c r="C62" s="38" t="s">
        <v>138</v>
      </c>
      <c r="D62" s="39">
        <f t="shared" si="2"/>
        <v>45</v>
      </c>
      <c r="E62" s="193">
        <f t="shared" si="2"/>
        <v>45</v>
      </c>
    </row>
    <row r="63" spans="1:5" ht="22.5" x14ac:dyDescent="0.2">
      <c r="A63" s="40" t="s">
        <v>203</v>
      </c>
      <c r="B63" s="37" t="s">
        <v>302</v>
      </c>
      <c r="C63" s="38"/>
      <c r="D63" s="39">
        <f t="shared" si="2"/>
        <v>45</v>
      </c>
      <c r="E63" s="193">
        <f t="shared" si="2"/>
        <v>45</v>
      </c>
    </row>
    <row r="64" spans="1:5" ht="22.5" x14ac:dyDescent="0.2">
      <c r="A64" s="41" t="s">
        <v>271</v>
      </c>
      <c r="B64" s="37" t="s">
        <v>302</v>
      </c>
      <c r="C64" s="38" t="s">
        <v>139</v>
      </c>
      <c r="D64" s="39">
        <f t="shared" si="2"/>
        <v>45</v>
      </c>
      <c r="E64" s="193">
        <f t="shared" si="2"/>
        <v>45</v>
      </c>
    </row>
    <row r="65" spans="1:5" ht="22.5" x14ac:dyDescent="0.2">
      <c r="A65" s="41" t="s">
        <v>140</v>
      </c>
      <c r="B65" s="37" t="s">
        <v>302</v>
      </c>
      <c r="C65" s="38" t="s">
        <v>141</v>
      </c>
      <c r="D65" s="39">
        <v>45</v>
      </c>
      <c r="E65" s="192">
        <v>45</v>
      </c>
    </row>
    <row r="66" spans="1:5" ht="78.75" x14ac:dyDescent="0.2">
      <c r="A66" s="40" t="s">
        <v>409</v>
      </c>
      <c r="B66" s="56">
        <v>1000000000</v>
      </c>
      <c r="C66" s="38"/>
      <c r="D66" s="39">
        <f>D67+D81+D86</f>
        <v>49.6</v>
      </c>
      <c r="E66" s="193">
        <f>E67+E81+E86</f>
        <v>41</v>
      </c>
    </row>
    <row r="67" spans="1:5" x14ac:dyDescent="0.2">
      <c r="A67" s="41" t="s">
        <v>156</v>
      </c>
      <c r="B67" s="56">
        <v>1010000000</v>
      </c>
      <c r="C67" s="38"/>
      <c r="D67" s="39">
        <f>D68+D77</f>
        <v>48.6</v>
      </c>
      <c r="E67" s="193">
        <f>E68+E77</f>
        <v>40</v>
      </c>
    </row>
    <row r="68" spans="1:5" ht="22.5" x14ac:dyDescent="0.2">
      <c r="A68" s="41" t="s">
        <v>210</v>
      </c>
      <c r="B68" s="56">
        <v>1010300000</v>
      </c>
      <c r="C68" s="38"/>
      <c r="D68" s="39">
        <f>D69+D72</f>
        <v>8.6</v>
      </c>
      <c r="E68" s="193">
        <f>E69+E72</f>
        <v>0</v>
      </c>
    </row>
    <row r="69" spans="1:5" ht="22.5" x14ac:dyDescent="0.2">
      <c r="A69" s="41" t="s">
        <v>418</v>
      </c>
      <c r="B69" s="56">
        <v>1010382300</v>
      </c>
      <c r="C69" s="38"/>
      <c r="D69" s="39">
        <f>D70</f>
        <v>7.6</v>
      </c>
      <c r="E69" s="193">
        <f>E70</f>
        <v>0</v>
      </c>
    </row>
    <row r="70" spans="1:5" ht="22.5" x14ac:dyDescent="0.2">
      <c r="A70" s="41" t="s">
        <v>271</v>
      </c>
      <c r="B70" s="56">
        <v>1010382300</v>
      </c>
      <c r="C70" s="38">
        <v>200</v>
      </c>
      <c r="D70" s="39">
        <f>D71</f>
        <v>7.6</v>
      </c>
      <c r="E70" s="193">
        <f>E71</f>
        <v>0</v>
      </c>
    </row>
    <row r="71" spans="1:5" ht="22.5" x14ac:dyDescent="0.2">
      <c r="A71" s="41" t="s">
        <v>140</v>
      </c>
      <c r="B71" s="56">
        <v>1010382300</v>
      </c>
      <c r="C71" s="38">
        <v>240</v>
      </c>
      <c r="D71" s="39">
        <v>7.6</v>
      </c>
      <c r="E71" s="192"/>
    </row>
    <row r="72" spans="1:5" ht="33.75" x14ac:dyDescent="0.2">
      <c r="A72" s="41" t="s">
        <v>414</v>
      </c>
      <c r="B72" s="37" t="s">
        <v>318</v>
      </c>
      <c r="C72" s="38"/>
      <c r="D72" s="39">
        <f>D73+D75</f>
        <v>1</v>
      </c>
      <c r="E72" s="193">
        <f>E73+E75</f>
        <v>0</v>
      </c>
    </row>
    <row r="73" spans="1:5" ht="45" x14ac:dyDescent="0.2">
      <c r="A73" s="41" t="s">
        <v>142</v>
      </c>
      <c r="B73" s="37" t="s">
        <v>318</v>
      </c>
      <c r="C73" s="38">
        <v>100</v>
      </c>
      <c r="D73" s="39">
        <f>D74</f>
        <v>0</v>
      </c>
      <c r="E73" s="193">
        <f>E74</f>
        <v>0</v>
      </c>
    </row>
    <row r="74" spans="1:5" ht="22.5" x14ac:dyDescent="0.2">
      <c r="A74" s="41" t="s">
        <v>147</v>
      </c>
      <c r="B74" s="37" t="s">
        <v>318</v>
      </c>
      <c r="C74" s="38">
        <v>120</v>
      </c>
      <c r="D74" s="39"/>
      <c r="E74" s="192"/>
    </row>
    <row r="75" spans="1:5" ht="22.5" x14ac:dyDescent="0.2">
      <c r="A75" s="41" t="s">
        <v>271</v>
      </c>
      <c r="B75" s="37" t="s">
        <v>318</v>
      </c>
      <c r="C75" s="38">
        <v>200</v>
      </c>
      <c r="D75" s="39">
        <f>D76</f>
        <v>1</v>
      </c>
      <c r="E75" s="193">
        <f>E76</f>
        <v>0</v>
      </c>
    </row>
    <row r="76" spans="1:5" ht="22.5" x14ac:dyDescent="0.2">
      <c r="A76" s="41" t="s">
        <v>140</v>
      </c>
      <c r="B76" s="37" t="s">
        <v>318</v>
      </c>
      <c r="C76" s="38">
        <v>240</v>
      </c>
      <c r="D76" s="39">
        <v>1</v>
      </c>
      <c r="E76" s="192"/>
    </row>
    <row r="77" spans="1:5" ht="33.75" x14ac:dyDescent="0.2">
      <c r="A77" s="41" t="s">
        <v>206</v>
      </c>
      <c r="B77" s="56">
        <v>1010800000</v>
      </c>
      <c r="C77" s="38"/>
      <c r="D77" s="39">
        <f t="shared" ref="D77:E79" si="3">D78</f>
        <v>40</v>
      </c>
      <c r="E77" s="193">
        <f t="shared" si="3"/>
        <v>40</v>
      </c>
    </row>
    <row r="78" spans="1:5" ht="45" x14ac:dyDescent="0.2">
      <c r="A78" s="41" t="s">
        <v>272</v>
      </c>
      <c r="B78" s="56" t="s">
        <v>270</v>
      </c>
      <c r="C78" s="38"/>
      <c r="D78" s="39">
        <f t="shared" si="3"/>
        <v>40</v>
      </c>
      <c r="E78" s="193">
        <f t="shared" si="3"/>
        <v>40</v>
      </c>
    </row>
    <row r="79" spans="1:5" ht="22.5" x14ac:dyDescent="0.2">
      <c r="A79" s="41" t="s">
        <v>271</v>
      </c>
      <c r="B79" s="56" t="s">
        <v>270</v>
      </c>
      <c r="C79" s="38">
        <v>200</v>
      </c>
      <c r="D79" s="39">
        <f t="shared" si="3"/>
        <v>40</v>
      </c>
      <c r="E79" s="193">
        <f t="shared" si="3"/>
        <v>40</v>
      </c>
    </row>
    <row r="80" spans="1:5" ht="22.5" x14ac:dyDescent="0.2">
      <c r="A80" s="41" t="s">
        <v>140</v>
      </c>
      <c r="B80" s="56" t="s">
        <v>270</v>
      </c>
      <c r="C80" s="38">
        <v>240</v>
      </c>
      <c r="D80" s="39">
        <v>40</v>
      </c>
      <c r="E80" s="192">
        <v>40</v>
      </c>
    </row>
    <row r="81" spans="1:5" ht="22.5" x14ac:dyDescent="0.2">
      <c r="A81" s="40" t="s">
        <v>197</v>
      </c>
      <c r="B81" s="56">
        <v>1020000000</v>
      </c>
      <c r="C81" s="38" t="s">
        <v>138</v>
      </c>
      <c r="D81" s="39">
        <f t="shared" ref="D81:E84" si="4">D82</f>
        <v>0.5</v>
      </c>
      <c r="E81" s="193">
        <f t="shared" si="4"/>
        <v>0.5</v>
      </c>
    </row>
    <row r="82" spans="1:5" ht="33.75" x14ac:dyDescent="0.2">
      <c r="A82" s="40" t="s">
        <v>198</v>
      </c>
      <c r="B82" s="56">
        <v>1020100000</v>
      </c>
      <c r="C82" s="38" t="s">
        <v>138</v>
      </c>
      <c r="D82" s="39">
        <f t="shared" si="4"/>
        <v>0.5</v>
      </c>
      <c r="E82" s="193">
        <f t="shared" si="4"/>
        <v>0.5</v>
      </c>
    </row>
    <row r="83" spans="1:5" ht="22.5" x14ac:dyDescent="0.2">
      <c r="A83" s="40" t="s">
        <v>199</v>
      </c>
      <c r="B83" s="56">
        <v>1020120040</v>
      </c>
      <c r="C83" s="38"/>
      <c r="D83" s="39">
        <f t="shared" si="4"/>
        <v>0.5</v>
      </c>
      <c r="E83" s="193">
        <f t="shared" si="4"/>
        <v>0.5</v>
      </c>
    </row>
    <row r="84" spans="1:5" ht="22.5" x14ac:dyDescent="0.2">
      <c r="A84" s="41" t="s">
        <v>271</v>
      </c>
      <c r="B84" s="57">
        <v>1020120040</v>
      </c>
      <c r="C84" s="38" t="s">
        <v>139</v>
      </c>
      <c r="D84" s="39">
        <f t="shared" si="4"/>
        <v>0.5</v>
      </c>
      <c r="E84" s="193">
        <f t="shared" si="4"/>
        <v>0.5</v>
      </c>
    </row>
    <row r="85" spans="1:5" ht="22.5" x14ac:dyDescent="0.2">
      <c r="A85" s="44" t="s">
        <v>140</v>
      </c>
      <c r="B85" s="57">
        <v>1020120040</v>
      </c>
      <c r="C85" s="38" t="s">
        <v>141</v>
      </c>
      <c r="D85" s="39">
        <v>0.5</v>
      </c>
      <c r="E85" s="192">
        <v>0.5</v>
      </c>
    </row>
    <row r="86" spans="1:5" x14ac:dyDescent="0.2">
      <c r="A86" s="6" t="s">
        <v>211</v>
      </c>
      <c r="B86" s="7">
        <v>1030000000</v>
      </c>
      <c r="C86" s="45"/>
      <c r="D86" s="19">
        <f t="shared" ref="D86:E89" si="5">D87</f>
        <v>0.5</v>
      </c>
      <c r="E86" s="194">
        <f t="shared" si="5"/>
        <v>0.5</v>
      </c>
    </row>
    <row r="87" spans="1:5" ht="33.75" x14ac:dyDescent="0.2">
      <c r="A87" s="6" t="s">
        <v>212</v>
      </c>
      <c r="B87" s="7">
        <v>1030100000</v>
      </c>
      <c r="C87" s="45"/>
      <c r="D87" s="19">
        <f t="shared" si="5"/>
        <v>0.5</v>
      </c>
      <c r="E87" s="194">
        <f t="shared" si="5"/>
        <v>0.5</v>
      </c>
    </row>
    <row r="88" spans="1:5" ht="22.5" x14ac:dyDescent="0.2">
      <c r="A88" s="6" t="s">
        <v>203</v>
      </c>
      <c r="B88" s="7">
        <v>1030199990</v>
      </c>
      <c r="C88" s="45"/>
      <c r="D88" s="19">
        <f t="shared" si="5"/>
        <v>0.5</v>
      </c>
      <c r="E88" s="194">
        <f t="shared" si="5"/>
        <v>0.5</v>
      </c>
    </row>
    <row r="89" spans="1:5" ht="22.5" x14ac:dyDescent="0.2">
      <c r="A89" s="41" t="s">
        <v>271</v>
      </c>
      <c r="B89" s="7">
        <v>1030199990</v>
      </c>
      <c r="C89" s="38" t="s">
        <v>139</v>
      </c>
      <c r="D89" s="19">
        <f t="shared" si="5"/>
        <v>0.5</v>
      </c>
      <c r="E89" s="194">
        <f t="shared" si="5"/>
        <v>0.5</v>
      </c>
    </row>
    <row r="90" spans="1:5" ht="22.5" x14ac:dyDescent="0.2">
      <c r="A90" s="41" t="s">
        <v>140</v>
      </c>
      <c r="B90" s="7">
        <v>1030199990</v>
      </c>
      <c r="C90" s="38" t="s">
        <v>141</v>
      </c>
      <c r="D90" s="19">
        <v>0.5</v>
      </c>
      <c r="E90" s="192">
        <v>0.5</v>
      </c>
    </row>
    <row r="91" spans="1:5" ht="33.75" x14ac:dyDescent="0.2">
      <c r="A91" s="40" t="s">
        <v>313</v>
      </c>
      <c r="B91" s="56">
        <v>1100000000</v>
      </c>
      <c r="C91" s="38" t="s">
        <v>138</v>
      </c>
      <c r="D91" s="39">
        <f>D92+D100</f>
        <v>51.5</v>
      </c>
      <c r="E91" s="193">
        <f>E92+E100</f>
        <v>51.5</v>
      </c>
    </row>
    <row r="92" spans="1:5" ht="33.75" x14ac:dyDescent="0.2">
      <c r="A92" s="40" t="s">
        <v>157</v>
      </c>
      <c r="B92" s="56">
        <v>1110000000</v>
      </c>
      <c r="C92" s="38" t="s">
        <v>138</v>
      </c>
      <c r="D92" s="39">
        <f t="shared" ref="D92:E95" si="6">D93</f>
        <v>51</v>
      </c>
      <c r="E92" s="193">
        <f t="shared" si="6"/>
        <v>51</v>
      </c>
    </row>
    <row r="93" spans="1:5" ht="22.5" x14ac:dyDescent="0.2">
      <c r="A93" s="40" t="s">
        <v>229</v>
      </c>
      <c r="B93" s="56">
        <v>1110100000</v>
      </c>
      <c r="C93" s="38" t="s">
        <v>138</v>
      </c>
      <c r="D93" s="39">
        <f>D94+D97</f>
        <v>51</v>
      </c>
      <c r="E93" s="193">
        <f>E94+E97</f>
        <v>51</v>
      </c>
    </row>
    <row r="94" spans="1:5" x14ac:dyDescent="0.2">
      <c r="A94" s="40" t="s">
        <v>131</v>
      </c>
      <c r="B94" s="56">
        <v>1110122020</v>
      </c>
      <c r="C94" s="38"/>
      <c r="D94" s="39">
        <f t="shared" si="6"/>
        <v>50</v>
      </c>
      <c r="E94" s="193">
        <f t="shared" si="6"/>
        <v>50</v>
      </c>
    </row>
    <row r="95" spans="1:5" x14ac:dyDescent="0.2">
      <c r="A95" s="41" t="s">
        <v>149</v>
      </c>
      <c r="B95" s="56">
        <v>1110122020</v>
      </c>
      <c r="C95" s="38" t="s">
        <v>150</v>
      </c>
      <c r="D95" s="39">
        <f t="shared" si="6"/>
        <v>50</v>
      </c>
      <c r="E95" s="193">
        <f t="shared" si="6"/>
        <v>50</v>
      </c>
    </row>
    <row r="96" spans="1:5" x14ac:dyDescent="0.2">
      <c r="A96" s="41" t="s">
        <v>132</v>
      </c>
      <c r="B96" s="56">
        <v>1110122020</v>
      </c>
      <c r="C96" s="38" t="s">
        <v>125</v>
      </c>
      <c r="D96" s="39">
        <v>50</v>
      </c>
      <c r="E96" s="192">
        <v>50</v>
      </c>
    </row>
    <row r="97" spans="1:5" ht="22.5" x14ac:dyDescent="0.2">
      <c r="A97" s="40" t="s">
        <v>203</v>
      </c>
      <c r="B97" s="56">
        <v>1110199990</v>
      </c>
      <c r="C97" s="38"/>
      <c r="D97" s="39">
        <f>D98</f>
        <v>1</v>
      </c>
      <c r="E97" s="193">
        <f>E98</f>
        <v>1</v>
      </c>
    </row>
    <row r="98" spans="1:5" ht="22.5" x14ac:dyDescent="0.2">
      <c r="A98" s="41" t="s">
        <v>271</v>
      </c>
      <c r="B98" s="56">
        <v>1110199990</v>
      </c>
      <c r="C98" s="38" t="s">
        <v>139</v>
      </c>
      <c r="D98" s="39">
        <f>D99</f>
        <v>1</v>
      </c>
      <c r="E98" s="193">
        <f>E99</f>
        <v>1</v>
      </c>
    </row>
    <row r="99" spans="1:5" ht="22.5" x14ac:dyDescent="0.2">
      <c r="A99" s="41" t="s">
        <v>140</v>
      </c>
      <c r="B99" s="56">
        <v>1110199990</v>
      </c>
      <c r="C99" s="38" t="s">
        <v>141</v>
      </c>
      <c r="D99" s="39">
        <v>1</v>
      </c>
      <c r="E99" s="192">
        <v>1</v>
      </c>
    </row>
    <row r="100" spans="1:5" x14ac:dyDescent="0.2">
      <c r="A100" s="40" t="s">
        <v>158</v>
      </c>
      <c r="B100" s="56">
        <v>1120000000</v>
      </c>
      <c r="C100" s="38" t="s">
        <v>138</v>
      </c>
      <c r="D100" s="39">
        <f t="shared" ref="D100:E103" si="7">D101</f>
        <v>0.5</v>
      </c>
      <c r="E100" s="193">
        <f t="shared" si="7"/>
        <v>0.5</v>
      </c>
    </row>
    <row r="101" spans="1:5" ht="22.5" x14ac:dyDescent="0.2">
      <c r="A101" s="40" t="s">
        <v>231</v>
      </c>
      <c r="B101" s="56">
        <v>1120200000</v>
      </c>
      <c r="C101" s="38" t="s">
        <v>138</v>
      </c>
      <c r="D101" s="39">
        <f t="shared" si="7"/>
        <v>0.5</v>
      </c>
      <c r="E101" s="193">
        <f t="shared" si="7"/>
        <v>0.5</v>
      </c>
    </row>
    <row r="102" spans="1:5" ht="22.5" x14ac:dyDescent="0.2">
      <c r="A102" s="40" t="s">
        <v>203</v>
      </c>
      <c r="B102" s="56">
        <v>1120299990</v>
      </c>
      <c r="C102" s="38"/>
      <c r="D102" s="39">
        <f t="shared" si="7"/>
        <v>0.5</v>
      </c>
      <c r="E102" s="193">
        <f t="shared" si="7"/>
        <v>0.5</v>
      </c>
    </row>
    <row r="103" spans="1:5" ht="22.5" x14ac:dyDescent="0.2">
      <c r="A103" s="41" t="s">
        <v>271</v>
      </c>
      <c r="B103" s="56">
        <v>1120299990</v>
      </c>
      <c r="C103" s="38" t="s">
        <v>139</v>
      </c>
      <c r="D103" s="39">
        <f t="shared" si="7"/>
        <v>0.5</v>
      </c>
      <c r="E103" s="193">
        <f t="shared" si="7"/>
        <v>0.5</v>
      </c>
    </row>
    <row r="104" spans="1:5" ht="22.5" x14ac:dyDescent="0.2">
      <c r="A104" s="41" t="s">
        <v>140</v>
      </c>
      <c r="B104" s="56">
        <v>1120299990</v>
      </c>
      <c r="C104" s="38" t="s">
        <v>141</v>
      </c>
      <c r="D104" s="39">
        <v>0.5</v>
      </c>
      <c r="E104" s="192">
        <v>0.5</v>
      </c>
    </row>
    <row r="105" spans="1:5" ht="22.5" x14ac:dyDescent="0.2">
      <c r="A105" s="46" t="s">
        <v>331</v>
      </c>
      <c r="B105" s="57">
        <v>1200000000</v>
      </c>
      <c r="C105" s="38" t="s">
        <v>138</v>
      </c>
      <c r="D105" s="39">
        <f t="shared" ref="D105:E109" si="8">D106</f>
        <v>13</v>
      </c>
      <c r="E105" s="39">
        <f t="shared" si="8"/>
        <v>13</v>
      </c>
    </row>
    <row r="106" spans="1:5" ht="22.5" x14ac:dyDescent="0.2">
      <c r="A106" s="41" t="s">
        <v>314</v>
      </c>
      <c r="B106" s="28" t="s">
        <v>315</v>
      </c>
      <c r="C106" s="38"/>
      <c r="D106" s="39">
        <f t="shared" si="8"/>
        <v>13</v>
      </c>
      <c r="E106" s="193">
        <f t="shared" si="8"/>
        <v>13</v>
      </c>
    </row>
    <row r="107" spans="1:5" ht="22.5" x14ac:dyDescent="0.2">
      <c r="A107" s="40" t="s">
        <v>202</v>
      </c>
      <c r="B107" s="37" t="s">
        <v>316</v>
      </c>
      <c r="C107" s="38"/>
      <c r="D107" s="39">
        <f t="shared" si="8"/>
        <v>13</v>
      </c>
      <c r="E107" s="193">
        <f t="shared" si="8"/>
        <v>13</v>
      </c>
    </row>
    <row r="108" spans="1:5" ht="22.5" x14ac:dyDescent="0.2">
      <c r="A108" s="40" t="s">
        <v>203</v>
      </c>
      <c r="B108" s="37" t="s">
        <v>317</v>
      </c>
      <c r="C108" s="38"/>
      <c r="D108" s="39">
        <f t="shared" si="8"/>
        <v>13</v>
      </c>
      <c r="E108" s="193">
        <f t="shared" si="8"/>
        <v>13</v>
      </c>
    </row>
    <row r="109" spans="1:5" ht="22.5" x14ac:dyDescent="0.2">
      <c r="A109" s="41" t="s">
        <v>271</v>
      </c>
      <c r="B109" s="37" t="s">
        <v>317</v>
      </c>
      <c r="C109" s="38">
        <v>200</v>
      </c>
      <c r="D109" s="39">
        <f t="shared" si="8"/>
        <v>13</v>
      </c>
      <c r="E109" s="193">
        <f t="shared" si="8"/>
        <v>13</v>
      </c>
    </row>
    <row r="110" spans="1:5" ht="22.5" x14ac:dyDescent="0.2">
      <c r="A110" s="41" t="s">
        <v>140</v>
      </c>
      <c r="B110" s="37" t="s">
        <v>317</v>
      </c>
      <c r="C110" s="38">
        <v>240</v>
      </c>
      <c r="D110" s="39">
        <v>13</v>
      </c>
      <c r="E110" s="192">
        <v>13</v>
      </c>
    </row>
    <row r="111" spans="1:5" ht="22.5" x14ac:dyDescent="0.2">
      <c r="A111" s="40" t="s">
        <v>507</v>
      </c>
      <c r="B111" s="56">
        <v>1400000000</v>
      </c>
      <c r="C111" s="38" t="s">
        <v>138</v>
      </c>
      <c r="D111" s="39">
        <f t="shared" ref="D111:E114" si="9">D112</f>
        <v>245</v>
      </c>
      <c r="E111" s="193">
        <f t="shared" si="9"/>
        <v>250</v>
      </c>
    </row>
    <row r="112" spans="1:5" ht="33.75" x14ac:dyDescent="0.2">
      <c r="A112" s="40" t="s">
        <v>256</v>
      </c>
      <c r="B112" s="56">
        <v>1410000000</v>
      </c>
      <c r="C112" s="38" t="s">
        <v>138</v>
      </c>
      <c r="D112" s="39">
        <f t="shared" si="9"/>
        <v>245</v>
      </c>
      <c r="E112" s="193">
        <f t="shared" si="9"/>
        <v>250</v>
      </c>
    </row>
    <row r="113" spans="1:5" ht="33.75" x14ac:dyDescent="0.2">
      <c r="A113" s="40" t="s">
        <v>255</v>
      </c>
      <c r="B113" s="56">
        <v>1410100000</v>
      </c>
      <c r="C113" s="38" t="s">
        <v>138</v>
      </c>
      <c r="D113" s="39">
        <f t="shared" si="9"/>
        <v>245</v>
      </c>
      <c r="E113" s="193">
        <f t="shared" si="9"/>
        <v>250</v>
      </c>
    </row>
    <row r="114" spans="1:5" x14ac:dyDescent="0.2">
      <c r="A114" s="40" t="s">
        <v>134</v>
      </c>
      <c r="B114" s="56">
        <v>1410120070</v>
      </c>
      <c r="C114" s="38"/>
      <c r="D114" s="39">
        <f t="shared" si="9"/>
        <v>245</v>
      </c>
      <c r="E114" s="193">
        <f t="shared" si="9"/>
        <v>250</v>
      </c>
    </row>
    <row r="115" spans="1:5" ht="22.5" x14ac:dyDescent="0.2">
      <c r="A115" s="41" t="s">
        <v>271</v>
      </c>
      <c r="B115" s="56">
        <v>1410120070</v>
      </c>
      <c r="C115" s="38" t="s">
        <v>139</v>
      </c>
      <c r="D115" s="39">
        <f>D116</f>
        <v>245</v>
      </c>
      <c r="E115" s="193">
        <f>E116</f>
        <v>250</v>
      </c>
    </row>
    <row r="116" spans="1:5" ht="22.5" x14ac:dyDescent="0.2">
      <c r="A116" s="41" t="s">
        <v>140</v>
      </c>
      <c r="B116" s="56">
        <v>1410120070</v>
      </c>
      <c r="C116" s="38" t="s">
        <v>141</v>
      </c>
      <c r="D116" s="39">
        <v>245</v>
      </c>
      <c r="E116" s="192">
        <v>250</v>
      </c>
    </row>
    <row r="117" spans="1:5" ht="33.75" x14ac:dyDescent="0.2">
      <c r="A117" s="41" t="s">
        <v>502</v>
      </c>
      <c r="B117" s="56">
        <v>1500000000</v>
      </c>
      <c r="C117" s="38"/>
      <c r="D117" s="39">
        <f t="shared" ref="D117:E121" si="10">D118</f>
        <v>1745.8</v>
      </c>
      <c r="E117" s="193">
        <f t="shared" si="10"/>
        <v>1780.2</v>
      </c>
    </row>
    <row r="118" spans="1:5" x14ac:dyDescent="0.2">
      <c r="A118" s="41" t="s">
        <v>378</v>
      </c>
      <c r="B118" s="56">
        <v>1540000000</v>
      </c>
      <c r="C118" s="38"/>
      <c r="D118" s="39">
        <f t="shared" si="10"/>
        <v>1745.8</v>
      </c>
      <c r="E118" s="193">
        <f t="shared" si="10"/>
        <v>1780.2</v>
      </c>
    </row>
    <row r="119" spans="1:5" ht="24" customHeight="1" x14ac:dyDescent="0.2">
      <c r="A119" s="41" t="s">
        <v>379</v>
      </c>
      <c r="B119" s="56">
        <v>1540200000</v>
      </c>
      <c r="C119" s="38"/>
      <c r="D119" s="39">
        <f t="shared" si="10"/>
        <v>1745.8</v>
      </c>
      <c r="E119" s="193">
        <f t="shared" si="10"/>
        <v>1780.2</v>
      </c>
    </row>
    <row r="120" spans="1:5" ht="22.5" x14ac:dyDescent="0.2">
      <c r="A120" s="41" t="s">
        <v>203</v>
      </c>
      <c r="B120" s="56">
        <v>1540299990</v>
      </c>
      <c r="C120" s="38"/>
      <c r="D120" s="39">
        <f t="shared" si="10"/>
        <v>1745.8</v>
      </c>
      <c r="E120" s="193">
        <f t="shared" si="10"/>
        <v>1780.2</v>
      </c>
    </row>
    <row r="121" spans="1:5" ht="22.5" x14ac:dyDescent="0.2">
      <c r="A121" s="41" t="s">
        <v>271</v>
      </c>
      <c r="B121" s="56">
        <v>1540299990</v>
      </c>
      <c r="C121" s="38">
        <v>200</v>
      </c>
      <c r="D121" s="39">
        <f t="shared" si="10"/>
        <v>1745.8</v>
      </c>
      <c r="E121" s="193">
        <f t="shared" si="10"/>
        <v>1780.2</v>
      </c>
    </row>
    <row r="122" spans="1:5" ht="22.5" x14ac:dyDescent="0.2">
      <c r="A122" s="41" t="s">
        <v>140</v>
      </c>
      <c r="B122" s="56">
        <v>1540299990</v>
      </c>
      <c r="C122" s="38">
        <v>240</v>
      </c>
      <c r="D122" s="39">
        <v>1745.8</v>
      </c>
      <c r="E122" s="192">
        <v>1780.2</v>
      </c>
    </row>
    <row r="123" spans="1:5" ht="22.5" x14ac:dyDescent="0.2">
      <c r="A123" s="40" t="s">
        <v>410</v>
      </c>
      <c r="B123" s="56">
        <v>1700000000</v>
      </c>
      <c r="C123" s="38" t="s">
        <v>138</v>
      </c>
      <c r="D123" s="39">
        <f>D124</f>
        <v>487</v>
      </c>
      <c r="E123" s="39">
        <f>E124</f>
        <v>407</v>
      </c>
    </row>
    <row r="124" spans="1:5" ht="33.75" x14ac:dyDescent="0.2">
      <c r="A124" s="40" t="s">
        <v>257</v>
      </c>
      <c r="B124" s="56">
        <v>1700100000</v>
      </c>
      <c r="C124" s="38" t="s">
        <v>138</v>
      </c>
      <c r="D124" s="39">
        <f>D125</f>
        <v>487</v>
      </c>
      <c r="E124" s="193">
        <f>E125</f>
        <v>407</v>
      </c>
    </row>
    <row r="125" spans="1:5" ht="22.5" x14ac:dyDescent="0.2">
      <c r="A125" s="40" t="s">
        <v>203</v>
      </c>
      <c r="B125" s="56">
        <v>1700199990</v>
      </c>
      <c r="C125" s="38"/>
      <c r="D125" s="39">
        <f>D126+D128</f>
        <v>487</v>
      </c>
      <c r="E125" s="193">
        <f>E126+E128</f>
        <v>407</v>
      </c>
    </row>
    <row r="126" spans="1:5" ht="22.5" x14ac:dyDescent="0.2">
      <c r="A126" s="41" t="s">
        <v>271</v>
      </c>
      <c r="B126" s="56">
        <v>1700199990</v>
      </c>
      <c r="C126" s="38" t="s">
        <v>139</v>
      </c>
      <c r="D126" s="39">
        <f>D127</f>
        <v>440</v>
      </c>
      <c r="E126" s="193">
        <f>E127</f>
        <v>360</v>
      </c>
    </row>
    <row r="127" spans="1:5" ht="22.5" x14ac:dyDescent="0.2">
      <c r="A127" s="41" t="s">
        <v>140</v>
      </c>
      <c r="B127" s="56">
        <v>1700199990</v>
      </c>
      <c r="C127" s="38" t="s">
        <v>141</v>
      </c>
      <c r="D127" s="39">
        <v>440</v>
      </c>
      <c r="E127" s="192">
        <v>360</v>
      </c>
    </row>
    <row r="128" spans="1:5" x14ac:dyDescent="0.2">
      <c r="A128" s="41" t="s">
        <v>149</v>
      </c>
      <c r="B128" s="56">
        <v>1700199990</v>
      </c>
      <c r="C128" s="38" t="s">
        <v>150</v>
      </c>
      <c r="D128" s="39">
        <f>D129</f>
        <v>47</v>
      </c>
      <c r="E128" s="193">
        <f>E129</f>
        <v>47</v>
      </c>
    </row>
    <row r="129" spans="1:5" x14ac:dyDescent="0.2">
      <c r="A129" s="41" t="s">
        <v>151</v>
      </c>
      <c r="B129" s="56">
        <v>1700199990</v>
      </c>
      <c r="C129" s="38" t="s">
        <v>152</v>
      </c>
      <c r="D129" s="39">
        <v>47</v>
      </c>
      <c r="E129" s="192">
        <v>47</v>
      </c>
    </row>
    <row r="130" spans="1:5" ht="22.5" x14ac:dyDescent="0.2">
      <c r="A130" s="40" t="s">
        <v>505</v>
      </c>
      <c r="B130" s="56">
        <v>1800000000</v>
      </c>
      <c r="C130" s="38" t="s">
        <v>138</v>
      </c>
      <c r="D130" s="39">
        <f>D131</f>
        <v>14214</v>
      </c>
      <c r="E130" s="193">
        <f>E131</f>
        <v>14204</v>
      </c>
    </row>
    <row r="131" spans="1:5" ht="22.5" x14ac:dyDescent="0.2">
      <c r="A131" s="40" t="s">
        <v>250</v>
      </c>
      <c r="B131" s="56">
        <v>1810000000</v>
      </c>
      <c r="C131" s="38" t="s">
        <v>138</v>
      </c>
      <c r="D131" s="39">
        <f>D132</f>
        <v>14214</v>
      </c>
      <c r="E131" s="39">
        <f>E132</f>
        <v>14204</v>
      </c>
    </row>
    <row r="132" spans="1:5" ht="33.75" x14ac:dyDescent="0.2">
      <c r="A132" s="40" t="s">
        <v>251</v>
      </c>
      <c r="B132" s="56">
        <v>1810100000</v>
      </c>
      <c r="C132" s="38"/>
      <c r="D132" s="39">
        <f>D133+D140+D143+D146</f>
        <v>14214</v>
      </c>
      <c r="E132" s="39">
        <f>E133+E140+E143+E146</f>
        <v>14204</v>
      </c>
    </row>
    <row r="133" spans="1:5" ht="22.5" x14ac:dyDescent="0.2">
      <c r="A133" s="40" t="s">
        <v>200</v>
      </c>
      <c r="B133" s="56">
        <v>1810100590</v>
      </c>
      <c r="C133" s="38" t="s">
        <v>138</v>
      </c>
      <c r="D133" s="39">
        <f>D134+D136+D138</f>
        <v>4427</v>
      </c>
      <c r="E133" s="193">
        <f>E134+E136+E138</f>
        <v>4417</v>
      </c>
    </row>
    <row r="134" spans="1:5" ht="45" x14ac:dyDescent="0.2">
      <c r="A134" s="41" t="s">
        <v>142</v>
      </c>
      <c r="B134" s="56">
        <v>1810100590</v>
      </c>
      <c r="C134" s="38" t="s">
        <v>143</v>
      </c>
      <c r="D134" s="39">
        <f>D135</f>
        <v>4340</v>
      </c>
      <c r="E134" s="193">
        <f>E135</f>
        <v>4340</v>
      </c>
    </row>
    <row r="135" spans="1:5" x14ac:dyDescent="0.2">
      <c r="A135" s="41" t="s">
        <v>144</v>
      </c>
      <c r="B135" s="56">
        <v>1810100590</v>
      </c>
      <c r="C135" s="38" t="s">
        <v>145</v>
      </c>
      <c r="D135" s="39">
        <v>4340</v>
      </c>
      <c r="E135" s="192">
        <v>4340</v>
      </c>
    </row>
    <row r="136" spans="1:5" ht="22.5" x14ac:dyDescent="0.2">
      <c r="A136" s="41" t="s">
        <v>271</v>
      </c>
      <c r="B136" s="56">
        <v>1810100590</v>
      </c>
      <c r="C136" s="38" t="s">
        <v>139</v>
      </c>
      <c r="D136" s="39">
        <f>D137</f>
        <v>70</v>
      </c>
      <c r="E136" s="193">
        <f>E137</f>
        <v>60</v>
      </c>
    </row>
    <row r="137" spans="1:5" ht="22.5" x14ac:dyDescent="0.2">
      <c r="A137" s="41" t="s">
        <v>140</v>
      </c>
      <c r="B137" s="56">
        <v>1810100590</v>
      </c>
      <c r="C137" s="38" t="s">
        <v>141</v>
      </c>
      <c r="D137" s="39">
        <v>70</v>
      </c>
      <c r="E137" s="192">
        <v>60</v>
      </c>
    </row>
    <row r="138" spans="1:5" x14ac:dyDescent="0.2">
      <c r="A138" s="41" t="s">
        <v>149</v>
      </c>
      <c r="B138" s="56">
        <v>1810100590</v>
      </c>
      <c r="C138" s="38" t="s">
        <v>150</v>
      </c>
      <c r="D138" s="39">
        <f>D139</f>
        <v>17</v>
      </c>
      <c r="E138" s="193">
        <f>E139</f>
        <v>17</v>
      </c>
    </row>
    <row r="139" spans="1:5" x14ac:dyDescent="0.2">
      <c r="A139" s="41" t="s">
        <v>151</v>
      </c>
      <c r="B139" s="56">
        <v>1810100590</v>
      </c>
      <c r="C139" s="38" t="s">
        <v>152</v>
      </c>
      <c r="D139" s="39">
        <v>17</v>
      </c>
      <c r="E139" s="192">
        <v>17</v>
      </c>
    </row>
    <row r="140" spans="1:5" x14ac:dyDescent="0.2">
      <c r="A140" s="40" t="s">
        <v>196</v>
      </c>
      <c r="B140" s="56">
        <v>1810102030</v>
      </c>
      <c r="C140" s="38" t="s">
        <v>138</v>
      </c>
      <c r="D140" s="39">
        <f>D141</f>
        <v>1626</v>
      </c>
      <c r="E140" s="193">
        <f>E141</f>
        <v>1626</v>
      </c>
    </row>
    <row r="141" spans="1:5" ht="45" x14ac:dyDescent="0.2">
      <c r="A141" s="41" t="s">
        <v>142</v>
      </c>
      <c r="B141" s="56">
        <v>1810102030</v>
      </c>
      <c r="C141" s="38" t="s">
        <v>143</v>
      </c>
      <c r="D141" s="39">
        <f>D142</f>
        <v>1626</v>
      </c>
      <c r="E141" s="193">
        <f>E142</f>
        <v>1626</v>
      </c>
    </row>
    <row r="142" spans="1:5" ht="22.5" x14ac:dyDescent="0.2">
      <c r="A142" s="41" t="s">
        <v>147</v>
      </c>
      <c r="B142" s="56">
        <v>1810102030</v>
      </c>
      <c r="C142" s="38" t="s">
        <v>148</v>
      </c>
      <c r="D142" s="39">
        <v>1626</v>
      </c>
      <c r="E142" s="192">
        <v>1626</v>
      </c>
    </row>
    <row r="143" spans="1:5" x14ac:dyDescent="0.2">
      <c r="A143" s="40" t="s">
        <v>128</v>
      </c>
      <c r="B143" s="56">
        <v>1810102040</v>
      </c>
      <c r="C143" s="38" t="s">
        <v>138</v>
      </c>
      <c r="D143" s="39">
        <f>D144</f>
        <v>8072</v>
      </c>
      <c r="E143" s="39">
        <f>E144</f>
        <v>8072</v>
      </c>
    </row>
    <row r="144" spans="1:5" ht="45" x14ac:dyDescent="0.2">
      <c r="A144" s="41" t="s">
        <v>142</v>
      </c>
      <c r="B144" s="56">
        <v>1810102040</v>
      </c>
      <c r="C144" s="38" t="s">
        <v>143</v>
      </c>
      <c r="D144" s="39">
        <f>D145</f>
        <v>8072</v>
      </c>
      <c r="E144" s="193">
        <f>E145</f>
        <v>8072</v>
      </c>
    </row>
    <row r="145" spans="1:5" ht="22.5" x14ac:dyDescent="0.2">
      <c r="A145" s="41" t="s">
        <v>147</v>
      </c>
      <c r="B145" s="56">
        <v>1810102040</v>
      </c>
      <c r="C145" s="38" t="s">
        <v>148</v>
      </c>
      <c r="D145" s="39">
        <v>8072</v>
      </c>
      <c r="E145" s="192">
        <v>8072</v>
      </c>
    </row>
    <row r="146" spans="1:5" x14ac:dyDescent="0.2">
      <c r="A146" s="5" t="s">
        <v>201</v>
      </c>
      <c r="B146" s="56">
        <v>1810102400</v>
      </c>
      <c r="C146" s="38"/>
      <c r="D146" s="39">
        <f>D147+D149</f>
        <v>89</v>
      </c>
      <c r="E146" s="193">
        <f>E147+E149</f>
        <v>89</v>
      </c>
    </row>
    <row r="147" spans="1:5" ht="22.5" x14ac:dyDescent="0.2">
      <c r="A147" s="41" t="s">
        <v>271</v>
      </c>
      <c r="B147" s="56">
        <v>1810102400</v>
      </c>
      <c r="C147" s="38">
        <v>200</v>
      </c>
      <c r="D147" s="39">
        <f>D148</f>
        <v>70</v>
      </c>
      <c r="E147" s="193">
        <f>E148</f>
        <v>70</v>
      </c>
    </row>
    <row r="148" spans="1:5" ht="22.5" x14ac:dyDescent="0.2">
      <c r="A148" s="41" t="s">
        <v>140</v>
      </c>
      <c r="B148" s="56">
        <v>1810102400</v>
      </c>
      <c r="C148" s="38">
        <v>240</v>
      </c>
      <c r="D148" s="39">
        <v>70</v>
      </c>
      <c r="E148" s="192">
        <v>70</v>
      </c>
    </row>
    <row r="149" spans="1:5" x14ac:dyDescent="0.2">
      <c r="A149" s="41" t="s">
        <v>149</v>
      </c>
      <c r="B149" s="56">
        <v>1810102400</v>
      </c>
      <c r="C149" s="38">
        <v>800</v>
      </c>
      <c r="D149" s="39">
        <f>D150</f>
        <v>19</v>
      </c>
      <c r="E149" s="193">
        <f>E150</f>
        <v>19</v>
      </c>
    </row>
    <row r="150" spans="1:5" x14ac:dyDescent="0.2">
      <c r="A150" s="41" t="s">
        <v>151</v>
      </c>
      <c r="B150" s="56">
        <v>1810102400</v>
      </c>
      <c r="C150" s="38">
        <v>850</v>
      </c>
      <c r="D150" s="39">
        <v>19</v>
      </c>
      <c r="E150" s="192">
        <v>19</v>
      </c>
    </row>
    <row r="151" spans="1:5" ht="22.5" x14ac:dyDescent="0.2">
      <c r="A151" s="40" t="s">
        <v>508</v>
      </c>
      <c r="B151" s="56">
        <v>2400000000</v>
      </c>
      <c r="C151" s="38" t="s">
        <v>138</v>
      </c>
      <c r="D151" s="39">
        <f>D152+D156</f>
        <v>445.5</v>
      </c>
      <c r="E151" s="39">
        <f>E152+E156</f>
        <v>456.4</v>
      </c>
    </row>
    <row r="152" spans="1:5" ht="23.25" customHeight="1" x14ac:dyDescent="0.2">
      <c r="A152" s="40" t="s">
        <v>215</v>
      </c>
      <c r="B152" s="56">
        <v>2400100000</v>
      </c>
      <c r="C152" s="38" t="s">
        <v>138</v>
      </c>
      <c r="D152" s="39">
        <f t="shared" ref="D152:E154" si="11">D153</f>
        <v>10</v>
      </c>
      <c r="E152" s="193">
        <f t="shared" si="11"/>
        <v>10</v>
      </c>
    </row>
    <row r="153" spans="1:5" ht="27.75" customHeight="1" x14ac:dyDescent="0.2">
      <c r="A153" s="40" t="s">
        <v>203</v>
      </c>
      <c r="B153" s="56">
        <v>2400199990</v>
      </c>
      <c r="C153" s="38"/>
      <c r="D153" s="39">
        <f t="shared" si="11"/>
        <v>10</v>
      </c>
      <c r="E153" s="193">
        <f t="shared" si="11"/>
        <v>10</v>
      </c>
    </row>
    <row r="154" spans="1:5" ht="22.5" x14ac:dyDescent="0.2">
      <c r="A154" s="41" t="s">
        <v>271</v>
      </c>
      <c r="B154" s="56">
        <v>2400199990</v>
      </c>
      <c r="C154" s="38" t="s">
        <v>139</v>
      </c>
      <c r="D154" s="39">
        <f t="shared" si="11"/>
        <v>10</v>
      </c>
      <c r="E154" s="193">
        <f t="shared" si="11"/>
        <v>10</v>
      </c>
    </row>
    <row r="155" spans="1:5" ht="22.5" x14ac:dyDescent="0.2">
      <c r="A155" s="41" t="s">
        <v>140</v>
      </c>
      <c r="B155" s="56">
        <v>2400199990</v>
      </c>
      <c r="C155" s="38" t="s">
        <v>141</v>
      </c>
      <c r="D155" s="39">
        <v>10</v>
      </c>
      <c r="E155" s="192">
        <v>10</v>
      </c>
    </row>
    <row r="156" spans="1:5" ht="22.5" x14ac:dyDescent="0.2">
      <c r="A156" s="41" t="s">
        <v>327</v>
      </c>
      <c r="B156" s="56">
        <v>2400400000</v>
      </c>
      <c r="C156" s="38"/>
      <c r="D156" s="39">
        <f t="shared" ref="D156:E158" si="12">D157</f>
        <v>435.5</v>
      </c>
      <c r="E156" s="193">
        <f t="shared" si="12"/>
        <v>446.4</v>
      </c>
    </row>
    <row r="157" spans="1:5" ht="22.5" x14ac:dyDescent="0.2">
      <c r="A157" s="41" t="s">
        <v>203</v>
      </c>
      <c r="B157" s="56">
        <v>2400499990</v>
      </c>
      <c r="C157" s="38"/>
      <c r="D157" s="39">
        <f t="shared" si="12"/>
        <v>435.5</v>
      </c>
      <c r="E157" s="193">
        <f t="shared" si="12"/>
        <v>446.4</v>
      </c>
    </row>
    <row r="158" spans="1:5" ht="22.5" x14ac:dyDescent="0.2">
      <c r="A158" s="41" t="s">
        <v>271</v>
      </c>
      <c r="B158" s="56">
        <v>2400499990</v>
      </c>
      <c r="C158" s="38" t="s">
        <v>139</v>
      </c>
      <c r="D158" s="39">
        <f t="shared" si="12"/>
        <v>435.5</v>
      </c>
      <c r="E158" s="193">
        <f t="shared" si="12"/>
        <v>446.4</v>
      </c>
    </row>
    <row r="159" spans="1:5" ht="22.5" x14ac:dyDescent="0.2">
      <c r="A159" s="41" t="s">
        <v>140</v>
      </c>
      <c r="B159" s="56">
        <v>2400499990</v>
      </c>
      <c r="C159" s="38" t="s">
        <v>141</v>
      </c>
      <c r="D159" s="39">
        <v>435.5</v>
      </c>
      <c r="E159" s="192">
        <v>446.4</v>
      </c>
    </row>
    <row r="160" spans="1:5" ht="22.5" x14ac:dyDescent="0.2">
      <c r="A160" s="40" t="s">
        <v>506</v>
      </c>
      <c r="B160" s="56">
        <v>2500000000</v>
      </c>
      <c r="C160" s="38" t="s">
        <v>138</v>
      </c>
      <c r="D160" s="39">
        <f t="shared" ref="D160:E163" si="13">D161</f>
        <v>1</v>
      </c>
      <c r="E160" s="193">
        <f t="shared" si="13"/>
        <v>1</v>
      </c>
    </row>
    <row r="161" spans="1:5" ht="42" customHeight="1" x14ac:dyDescent="0.2">
      <c r="A161" s="40" t="s">
        <v>230</v>
      </c>
      <c r="B161" s="56">
        <v>2500100000</v>
      </c>
      <c r="C161" s="38" t="s">
        <v>138</v>
      </c>
      <c r="D161" s="39">
        <f t="shared" si="13"/>
        <v>1</v>
      </c>
      <c r="E161" s="193">
        <f t="shared" si="13"/>
        <v>1</v>
      </c>
    </row>
    <row r="162" spans="1:5" ht="30" customHeight="1" x14ac:dyDescent="0.2">
      <c r="A162" s="40" t="s">
        <v>203</v>
      </c>
      <c r="B162" s="56">
        <v>2500199990</v>
      </c>
      <c r="C162" s="38"/>
      <c r="D162" s="39">
        <f t="shared" si="13"/>
        <v>1</v>
      </c>
      <c r="E162" s="193">
        <f t="shared" si="13"/>
        <v>1</v>
      </c>
    </row>
    <row r="163" spans="1:5" ht="37.5" customHeight="1" x14ac:dyDescent="0.2">
      <c r="A163" s="41" t="s">
        <v>271</v>
      </c>
      <c r="B163" s="56">
        <v>2500199990</v>
      </c>
      <c r="C163" s="38" t="s">
        <v>139</v>
      </c>
      <c r="D163" s="39">
        <f t="shared" si="13"/>
        <v>1</v>
      </c>
      <c r="E163" s="193">
        <f t="shared" si="13"/>
        <v>1</v>
      </c>
    </row>
    <row r="164" spans="1:5" ht="30" customHeight="1" x14ac:dyDescent="0.2">
      <c r="A164" s="41" t="s">
        <v>140</v>
      </c>
      <c r="B164" s="56">
        <v>2500199990</v>
      </c>
      <c r="C164" s="38" t="s">
        <v>141</v>
      </c>
      <c r="D164" s="39">
        <v>1</v>
      </c>
      <c r="E164" s="192">
        <v>1</v>
      </c>
    </row>
    <row r="165" spans="1:5" ht="12" customHeight="1" x14ac:dyDescent="0.2">
      <c r="A165" s="40" t="s">
        <v>160</v>
      </c>
      <c r="B165" s="56">
        <v>5000000000</v>
      </c>
      <c r="C165" s="38" t="s">
        <v>138</v>
      </c>
      <c r="D165" s="39">
        <f>D170+D166</f>
        <v>1081.9000000000001</v>
      </c>
      <c r="E165" s="193">
        <f>E170+E166</f>
        <v>1815.2</v>
      </c>
    </row>
    <row r="166" spans="1:5" ht="12.75" customHeight="1" x14ac:dyDescent="0.2">
      <c r="A166" s="40" t="s">
        <v>160</v>
      </c>
      <c r="B166" s="37">
        <v>5000000000</v>
      </c>
      <c r="C166" s="38"/>
      <c r="D166" s="120">
        <f t="shared" ref="D166:E168" si="14">D167</f>
        <v>684</v>
      </c>
      <c r="E166" s="192">
        <f t="shared" si="14"/>
        <v>1404</v>
      </c>
    </row>
    <row r="167" spans="1:5" ht="14.25" customHeight="1" x14ac:dyDescent="0.2">
      <c r="A167" s="41" t="s">
        <v>386</v>
      </c>
      <c r="B167" s="37" t="s">
        <v>385</v>
      </c>
      <c r="C167" s="38"/>
      <c r="D167" s="120">
        <f t="shared" si="14"/>
        <v>684</v>
      </c>
      <c r="E167" s="192">
        <f t="shared" si="14"/>
        <v>1404</v>
      </c>
    </row>
    <row r="168" spans="1:5" ht="11.25" customHeight="1" x14ac:dyDescent="0.2">
      <c r="A168" s="41" t="s">
        <v>149</v>
      </c>
      <c r="B168" s="37" t="s">
        <v>385</v>
      </c>
      <c r="C168" s="38">
        <v>800</v>
      </c>
      <c r="D168" s="120">
        <f t="shared" si="14"/>
        <v>684</v>
      </c>
      <c r="E168" s="192">
        <f t="shared" si="14"/>
        <v>1404</v>
      </c>
    </row>
    <row r="169" spans="1:5" ht="11.25" customHeight="1" x14ac:dyDescent="0.2">
      <c r="A169" s="41" t="s">
        <v>132</v>
      </c>
      <c r="B169" s="37" t="s">
        <v>385</v>
      </c>
      <c r="C169" s="38">
        <v>870</v>
      </c>
      <c r="D169" s="121">
        <v>684</v>
      </c>
      <c r="E169" s="192">
        <v>1404</v>
      </c>
    </row>
    <row r="170" spans="1:5" ht="30" customHeight="1" x14ac:dyDescent="0.2">
      <c r="A170" s="40" t="s">
        <v>204</v>
      </c>
      <c r="B170" s="56">
        <v>5000100000</v>
      </c>
      <c r="C170" s="38"/>
      <c r="D170" s="39">
        <f t="shared" ref="D170:E172" si="15">D171</f>
        <v>397.9</v>
      </c>
      <c r="E170" s="193">
        <f t="shared" si="15"/>
        <v>411.2</v>
      </c>
    </row>
    <row r="171" spans="1:5" ht="30" customHeight="1" x14ac:dyDescent="0.2">
      <c r="A171" s="40" t="s">
        <v>205</v>
      </c>
      <c r="B171" s="56">
        <v>5000151180</v>
      </c>
      <c r="C171" s="38" t="s">
        <v>138</v>
      </c>
      <c r="D171" s="39">
        <f t="shared" si="15"/>
        <v>397.9</v>
      </c>
      <c r="E171" s="193">
        <f t="shared" si="15"/>
        <v>411.2</v>
      </c>
    </row>
    <row r="172" spans="1:5" ht="51" customHeight="1" x14ac:dyDescent="0.2">
      <c r="A172" s="41" t="s">
        <v>142</v>
      </c>
      <c r="B172" s="56">
        <v>5000151180</v>
      </c>
      <c r="C172" s="38" t="s">
        <v>143</v>
      </c>
      <c r="D172" s="39">
        <f t="shared" si="15"/>
        <v>397.9</v>
      </c>
      <c r="E172" s="193">
        <f t="shared" si="15"/>
        <v>411.2</v>
      </c>
    </row>
    <row r="173" spans="1:5" ht="22.5" x14ac:dyDescent="0.2">
      <c r="A173" s="41" t="s">
        <v>147</v>
      </c>
      <c r="B173" s="56">
        <v>5000151180</v>
      </c>
      <c r="C173" s="38" t="s">
        <v>148</v>
      </c>
      <c r="D173" s="39">
        <v>397.9</v>
      </c>
      <c r="E173" s="192">
        <v>411.2</v>
      </c>
    </row>
    <row r="174" spans="1:5" x14ac:dyDescent="0.2">
      <c r="A174" s="58"/>
      <c r="B174" s="59"/>
      <c r="C174" s="60" t="s">
        <v>332</v>
      </c>
      <c r="D174" s="61">
        <f>D7+D19+D34+D44+D66+D91+D105+D111+D123+D130+D151+D160+D165+D117</f>
        <v>32548.400000000001</v>
      </c>
      <c r="E174" s="195">
        <f>E7+E19+E34+E44+E66+E91+E105+E111+E123+E130+E151+E160+E165+E117</f>
        <v>32736.200000000004</v>
      </c>
    </row>
    <row r="175" spans="1:5" ht="27" customHeight="1" x14ac:dyDescent="0.2">
      <c r="A175" s="25"/>
      <c r="B175" s="25"/>
      <c r="D175" s="55"/>
    </row>
    <row r="176" spans="1:5" x14ac:dyDescent="0.2">
      <c r="A176" s="25"/>
      <c r="B176" s="25"/>
      <c r="D176" s="55"/>
    </row>
    <row r="177" spans="1:4" x14ac:dyDescent="0.2">
      <c r="A177" s="25"/>
      <c r="B177" s="25"/>
      <c r="D177" s="62"/>
    </row>
    <row r="178" spans="1:4" x14ac:dyDescent="0.2">
      <c r="A178" s="25"/>
      <c r="B178" s="25"/>
    </row>
    <row r="179" spans="1:4" ht="26.25" customHeight="1" x14ac:dyDescent="0.2">
      <c r="A179" s="25"/>
      <c r="B179" s="25"/>
    </row>
    <row r="180" spans="1:4" ht="26.25" customHeight="1" x14ac:dyDescent="0.2">
      <c r="A180" s="25"/>
      <c r="B180" s="25"/>
    </row>
    <row r="181" spans="1:4" ht="43.5" customHeight="1" x14ac:dyDescent="0.2">
      <c r="A181" s="25"/>
      <c r="B181" s="25"/>
    </row>
    <row r="182" spans="1:4" x14ac:dyDescent="0.2">
      <c r="A182" s="25"/>
      <c r="B182" s="25"/>
    </row>
    <row r="183" spans="1:4" x14ac:dyDescent="0.2">
      <c r="A183" s="25"/>
      <c r="B183" s="25"/>
    </row>
    <row r="184" spans="1:4" x14ac:dyDescent="0.2">
      <c r="A184" s="25"/>
      <c r="B184" s="25"/>
    </row>
    <row r="185" spans="1:4" ht="30" customHeight="1" x14ac:dyDescent="0.2">
      <c r="A185" s="25"/>
      <c r="B185" s="25"/>
    </row>
    <row r="186" spans="1:4" ht="15" customHeight="1" x14ac:dyDescent="0.2">
      <c r="A186" s="25"/>
      <c r="B186" s="25"/>
    </row>
    <row r="187" spans="1:4" ht="31.5" customHeight="1" x14ac:dyDescent="0.2">
      <c r="A187" s="25"/>
      <c r="B187" s="25"/>
    </row>
    <row r="188" spans="1:4" ht="32.25" customHeight="1" x14ac:dyDescent="0.2">
      <c r="A188" s="25"/>
      <c r="B188" s="25"/>
    </row>
    <row r="189" spans="1:4" x14ac:dyDescent="0.2">
      <c r="A189" s="25"/>
      <c r="B189" s="25"/>
    </row>
  </sheetData>
  <autoFilter ref="A5:E174">
    <filterColumn colId="3" showButton="0"/>
  </autoFilter>
  <mergeCells count="6">
    <mergeCell ref="D1:E1"/>
    <mergeCell ref="A2:D3"/>
    <mergeCell ref="A5:A6"/>
    <mergeCell ref="B5:B6"/>
    <mergeCell ref="C5:C6"/>
    <mergeCell ref="D5:E5"/>
  </mergeCells>
  <pageMargins left="0" right="0" top="0" bottom="0" header="0" footer="0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D33"/>
  <sheetViews>
    <sheetView view="pageLayout" zoomScaleNormal="100" workbookViewId="0">
      <selection activeCell="K35" sqref="K35"/>
    </sheetView>
  </sheetViews>
  <sheetFormatPr defaultRowHeight="11.25" x14ac:dyDescent="0.2"/>
  <cols>
    <col min="1" max="1" width="47.7109375" style="63" customWidth="1"/>
    <col min="2" max="2" width="7" style="64" customWidth="1"/>
    <col min="3" max="3" width="9.5703125" style="64" customWidth="1"/>
    <col min="4" max="4" width="19.28515625" style="64" customWidth="1"/>
    <col min="5" max="16384" width="9.140625" style="63"/>
  </cols>
  <sheetData>
    <row r="1" spans="1:4" ht="62.25" customHeight="1" x14ac:dyDescent="0.2">
      <c r="B1" s="65"/>
      <c r="C1" s="65"/>
      <c r="D1" s="95" t="s">
        <v>451</v>
      </c>
    </row>
    <row r="3" spans="1:4" ht="24.75" customHeight="1" x14ac:dyDescent="0.2">
      <c r="A3" s="231" t="s">
        <v>450</v>
      </c>
      <c r="B3" s="231"/>
      <c r="C3" s="231"/>
      <c r="D3" s="231"/>
    </row>
    <row r="6" spans="1:4" ht="77.25" customHeight="1" x14ac:dyDescent="0.2">
      <c r="A6" s="66" t="s">
        <v>25</v>
      </c>
      <c r="B6" s="66" t="s">
        <v>26</v>
      </c>
      <c r="C6" s="66" t="s">
        <v>27</v>
      </c>
      <c r="D6" s="29" t="s">
        <v>498</v>
      </c>
    </row>
    <row r="7" spans="1:4" x14ac:dyDescent="0.2">
      <c r="A7" s="67" t="s">
        <v>30</v>
      </c>
      <c r="B7" s="68">
        <v>1</v>
      </c>
      <c r="C7" s="68">
        <v>0</v>
      </c>
      <c r="D7" s="69">
        <f>D8+D9+D12+D13+D10+D11</f>
        <v>16081</v>
      </c>
    </row>
    <row r="8" spans="1:4" ht="25.5" customHeight="1" x14ac:dyDescent="0.2">
      <c r="A8" s="67" t="s">
        <v>31</v>
      </c>
      <c r="B8" s="68">
        <v>1</v>
      </c>
      <c r="C8" s="72">
        <v>2</v>
      </c>
      <c r="D8" s="69">
        <v>1780</v>
      </c>
    </row>
    <row r="9" spans="1:4" ht="35.25" customHeight="1" x14ac:dyDescent="0.2">
      <c r="A9" s="67" t="s">
        <v>32</v>
      </c>
      <c r="B9" s="68">
        <v>1</v>
      </c>
      <c r="C9" s="72">
        <v>4</v>
      </c>
      <c r="D9" s="69">
        <v>7933.9</v>
      </c>
    </row>
    <row r="10" spans="1:4" ht="35.25" customHeight="1" x14ac:dyDescent="0.2">
      <c r="A10" s="70" t="s">
        <v>228</v>
      </c>
      <c r="B10" s="68">
        <v>1</v>
      </c>
      <c r="C10" s="72">
        <v>6</v>
      </c>
      <c r="D10" s="69">
        <v>17.100000000000001</v>
      </c>
    </row>
    <row r="11" spans="1:4" ht="14.25" customHeight="1" x14ac:dyDescent="0.2">
      <c r="A11" s="41" t="s">
        <v>439</v>
      </c>
      <c r="B11" s="68">
        <v>1</v>
      </c>
      <c r="C11" s="72">
        <v>7</v>
      </c>
      <c r="D11" s="69">
        <v>200</v>
      </c>
    </row>
    <row r="12" spans="1:4" x14ac:dyDescent="0.2">
      <c r="A12" s="67" t="s">
        <v>33</v>
      </c>
      <c r="B12" s="68">
        <v>1</v>
      </c>
      <c r="C12" s="72">
        <v>11</v>
      </c>
      <c r="D12" s="69">
        <v>50</v>
      </c>
    </row>
    <row r="13" spans="1:4" x14ac:dyDescent="0.2">
      <c r="A13" s="71" t="s">
        <v>34</v>
      </c>
      <c r="B13" s="72">
        <v>1</v>
      </c>
      <c r="C13" s="72">
        <v>13</v>
      </c>
      <c r="D13" s="69">
        <v>6100</v>
      </c>
    </row>
    <row r="14" spans="1:4" x14ac:dyDescent="0.2">
      <c r="A14" s="71" t="s">
        <v>35</v>
      </c>
      <c r="B14" s="72">
        <v>2</v>
      </c>
      <c r="C14" s="72">
        <v>0</v>
      </c>
      <c r="D14" s="69">
        <f>D15</f>
        <v>394</v>
      </c>
    </row>
    <row r="15" spans="1:4" x14ac:dyDescent="0.2">
      <c r="A15" s="71" t="s">
        <v>36</v>
      </c>
      <c r="B15" s="72">
        <v>2</v>
      </c>
      <c r="C15" s="72">
        <v>3</v>
      </c>
      <c r="D15" s="69">
        <v>394</v>
      </c>
    </row>
    <row r="16" spans="1:4" ht="22.5" x14ac:dyDescent="0.2">
      <c r="A16" s="71" t="s">
        <v>37</v>
      </c>
      <c r="B16" s="72">
        <v>3</v>
      </c>
      <c r="C16" s="72">
        <v>0</v>
      </c>
      <c r="D16" s="69">
        <f>D17+D18+D19</f>
        <v>61</v>
      </c>
    </row>
    <row r="17" spans="1:4" x14ac:dyDescent="0.2">
      <c r="A17" s="71" t="s">
        <v>38</v>
      </c>
      <c r="B17" s="72">
        <v>3</v>
      </c>
      <c r="C17" s="72">
        <v>4</v>
      </c>
      <c r="D17" s="69">
        <v>40</v>
      </c>
    </row>
    <row r="18" spans="1:4" ht="24" customHeight="1" x14ac:dyDescent="0.2">
      <c r="A18" s="71" t="s">
        <v>112</v>
      </c>
      <c r="B18" s="72">
        <v>3</v>
      </c>
      <c r="C18" s="72">
        <v>9</v>
      </c>
      <c r="D18" s="69">
        <v>10</v>
      </c>
    </row>
    <row r="19" spans="1:4" ht="24" customHeight="1" x14ac:dyDescent="0.2">
      <c r="A19" s="73" t="s">
        <v>209</v>
      </c>
      <c r="B19" s="72">
        <v>3</v>
      </c>
      <c r="C19" s="72">
        <v>14</v>
      </c>
      <c r="D19" s="69">
        <v>11</v>
      </c>
    </row>
    <row r="20" spans="1:4" x14ac:dyDescent="0.2">
      <c r="A20" s="71" t="s">
        <v>39</v>
      </c>
      <c r="B20" s="72">
        <v>4</v>
      </c>
      <c r="C20" s="72">
        <v>0</v>
      </c>
      <c r="D20" s="69">
        <f>D23+D21+D22+D24</f>
        <v>2239</v>
      </c>
    </row>
    <row r="21" spans="1:4" x14ac:dyDescent="0.2">
      <c r="A21" s="71" t="s">
        <v>319</v>
      </c>
      <c r="B21" s="72">
        <v>4</v>
      </c>
      <c r="C21" s="72">
        <v>1</v>
      </c>
      <c r="D21" s="69">
        <v>272</v>
      </c>
    </row>
    <row r="22" spans="1:4" x14ac:dyDescent="0.2">
      <c r="A22" s="71" t="s">
        <v>381</v>
      </c>
      <c r="B22" s="72">
        <v>4</v>
      </c>
      <c r="C22" s="72">
        <v>9</v>
      </c>
      <c r="D22" s="69">
        <v>1600</v>
      </c>
    </row>
    <row r="23" spans="1:4" x14ac:dyDescent="0.2">
      <c r="A23" s="71" t="s">
        <v>40</v>
      </c>
      <c r="B23" s="72">
        <v>4</v>
      </c>
      <c r="C23" s="72">
        <v>10</v>
      </c>
      <c r="D23" s="69">
        <v>292</v>
      </c>
    </row>
    <row r="24" spans="1:4" x14ac:dyDescent="0.2">
      <c r="A24" s="71" t="s">
        <v>407</v>
      </c>
      <c r="B24" s="72">
        <v>4</v>
      </c>
      <c r="C24" s="72">
        <v>12</v>
      </c>
      <c r="D24" s="69">
        <v>75</v>
      </c>
    </row>
    <row r="25" spans="1:4" x14ac:dyDescent="0.2">
      <c r="A25" s="71" t="s">
        <v>41</v>
      </c>
      <c r="B25" s="72">
        <v>5</v>
      </c>
      <c r="C25" s="72">
        <v>0</v>
      </c>
      <c r="D25" s="69">
        <f>D26+D27+D28</f>
        <v>4660.8</v>
      </c>
    </row>
    <row r="26" spans="1:4" x14ac:dyDescent="0.2">
      <c r="A26" s="71" t="s">
        <v>135</v>
      </c>
      <c r="B26" s="72">
        <v>5</v>
      </c>
      <c r="C26" s="72">
        <v>1</v>
      </c>
      <c r="D26" s="69">
        <v>260</v>
      </c>
    </row>
    <row r="27" spans="1:4" x14ac:dyDescent="0.2">
      <c r="A27" s="71" t="s">
        <v>113</v>
      </c>
      <c r="B27" s="72">
        <v>5</v>
      </c>
      <c r="C27" s="72">
        <v>2</v>
      </c>
      <c r="D27" s="69">
        <v>4160.8</v>
      </c>
    </row>
    <row r="28" spans="1:4" x14ac:dyDescent="0.2">
      <c r="A28" s="71" t="s">
        <v>42</v>
      </c>
      <c r="B28" s="72">
        <v>5</v>
      </c>
      <c r="C28" s="72">
        <v>3</v>
      </c>
      <c r="D28" s="69">
        <v>240</v>
      </c>
    </row>
    <row r="29" spans="1:4" x14ac:dyDescent="0.2">
      <c r="A29" s="71" t="s">
        <v>126</v>
      </c>
      <c r="B29" s="72">
        <v>8</v>
      </c>
      <c r="C29" s="72">
        <v>0</v>
      </c>
      <c r="D29" s="69">
        <f>D30</f>
        <v>2339</v>
      </c>
    </row>
    <row r="30" spans="1:4" x14ac:dyDescent="0.2">
      <c r="A30" s="71" t="s">
        <v>43</v>
      </c>
      <c r="B30" s="72">
        <v>8</v>
      </c>
      <c r="C30" s="72">
        <v>1</v>
      </c>
      <c r="D30" s="69">
        <v>2339</v>
      </c>
    </row>
    <row r="31" spans="1:4" x14ac:dyDescent="0.2">
      <c r="A31" s="71" t="s">
        <v>127</v>
      </c>
      <c r="B31" s="72">
        <v>11</v>
      </c>
      <c r="C31" s="72">
        <v>0</v>
      </c>
      <c r="D31" s="69">
        <f>D32</f>
        <v>6375.9</v>
      </c>
    </row>
    <row r="32" spans="1:4" x14ac:dyDescent="0.2">
      <c r="A32" s="71" t="s">
        <v>44</v>
      </c>
      <c r="B32" s="72">
        <v>11</v>
      </c>
      <c r="C32" s="72">
        <v>1</v>
      </c>
      <c r="D32" s="69">
        <v>6375.9</v>
      </c>
    </row>
    <row r="33" spans="1:4" ht="12" thickBot="1" x14ac:dyDescent="0.25">
      <c r="A33" s="74"/>
      <c r="B33" s="75"/>
      <c r="C33" s="114" t="s">
        <v>332</v>
      </c>
      <c r="D33" s="76">
        <f>D7+D14+D16+D20+D25+D29+D31</f>
        <v>32150.699999999997</v>
      </c>
    </row>
  </sheetData>
  <autoFilter ref="A6:D33"/>
  <mergeCells count="1">
    <mergeCell ref="A3:D3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2"/>
  <sheetViews>
    <sheetView view="pageLayout" zoomScaleNormal="100" workbookViewId="0">
      <selection activeCell="D37" sqref="D37"/>
    </sheetView>
  </sheetViews>
  <sheetFormatPr defaultRowHeight="11.25" x14ac:dyDescent="0.2"/>
  <cols>
    <col min="1" max="1" width="47.7109375" style="63" customWidth="1"/>
    <col min="2" max="2" width="7" style="64" customWidth="1"/>
    <col min="3" max="3" width="9.5703125" style="64" customWidth="1"/>
    <col min="4" max="4" width="13.28515625" style="64" customWidth="1"/>
    <col min="5" max="16384" width="9.140625" style="63"/>
  </cols>
  <sheetData>
    <row r="1" spans="1:5" ht="62.25" customHeight="1" x14ac:dyDescent="0.2">
      <c r="B1" s="65"/>
      <c r="C1" s="65"/>
      <c r="D1" s="232" t="s">
        <v>493</v>
      </c>
      <c r="E1" s="232"/>
    </row>
    <row r="3" spans="1:5" ht="24.75" customHeight="1" x14ac:dyDescent="0.2">
      <c r="A3" s="231" t="s">
        <v>494</v>
      </c>
      <c r="B3" s="231"/>
      <c r="C3" s="231"/>
      <c r="D3" s="231"/>
    </row>
    <row r="6" spans="1:5" ht="20.25" customHeight="1" x14ac:dyDescent="0.2">
      <c r="A6" s="234" t="s">
        <v>25</v>
      </c>
      <c r="B6" s="234" t="s">
        <v>26</v>
      </c>
      <c r="C6" s="234" t="s">
        <v>27</v>
      </c>
      <c r="D6" s="233" t="s">
        <v>492</v>
      </c>
      <c r="E6" s="233"/>
    </row>
    <row r="7" spans="1:5" ht="14.25" customHeight="1" x14ac:dyDescent="0.2">
      <c r="A7" s="235"/>
      <c r="B7" s="235"/>
      <c r="C7" s="235"/>
      <c r="D7" s="29" t="s">
        <v>311</v>
      </c>
      <c r="E7" s="122" t="s">
        <v>455</v>
      </c>
    </row>
    <row r="8" spans="1:5" ht="17.25" customHeight="1" x14ac:dyDescent="0.2">
      <c r="A8" s="67" t="s">
        <v>30</v>
      </c>
      <c r="B8" s="68">
        <v>1</v>
      </c>
      <c r="C8" s="68">
        <v>0</v>
      </c>
      <c r="D8" s="69">
        <f>D9+D10+D12+D13+D11</f>
        <v>15450</v>
      </c>
      <c r="E8" s="123">
        <f>E9+E10+E12+E13+E11</f>
        <v>16080</v>
      </c>
    </row>
    <row r="9" spans="1:5" ht="25.5" customHeight="1" x14ac:dyDescent="0.2">
      <c r="A9" s="67" t="s">
        <v>31</v>
      </c>
      <c r="B9" s="68">
        <v>1</v>
      </c>
      <c r="C9" s="72">
        <v>2</v>
      </c>
      <c r="D9" s="69">
        <v>1626</v>
      </c>
      <c r="E9" s="122">
        <v>1626</v>
      </c>
    </row>
    <row r="10" spans="1:5" ht="35.25" customHeight="1" x14ac:dyDescent="0.2">
      <c r="A10" s="67" t="s">
        <v>32</v>
      </c>
      <c r="B10" s="68">
        <v>1</v>
      </c>
      <c r="C10" s="72">
        <v>4</v>
      </c>
      <c r="D10" s="69">
        <v>8072</v>
      </c>
      <c r="E10" s="122">
        <v>8072</v>
      </c>
    </row>
    <row r="11" spans="1:5" ht="35.25" customHeight="1" x14ac:dyDescent="0.2">
      <c r="A11" s="70" t="s">
        <v>228</v>
      </c>
      <c r="B11" s="68">
        <v>1</v>
      </c>
      <c r="C11" s="72">
        <v>6</v>
      </c>
      <c r="D11" s="69">
        <v>0</v>
      </c>
      <c r="E11" s="122">
        <v>0</v>
      </c>
    </row>
    <row r="12" spans="1:5" x14ac:dyDescent="0.2">
      <c r="A12" s="67" t="s">
        <v>33</v>
      </c>
      <c r="B12" s="68">
        <v>1</v>
      </c>
      <c r="C12" s="72">
        <v>11</v>
      </c>
      <c r="D12" s="69">
        <v>50</v>
      </c>
      <c r="E12" s="122">
        <v>50</v>
      </c>
    </row>
    <row r="13" spans="1:5" x14ac:dyDescent="0.2">
      <c r="A13" s="71" t="s">
        <v>34</v>
      </c>
      <c r="B13" s="72">
        <v>1</v>
      </c>
      <c r="C13" s="72">
        <v>13</v>
      </c>
      <c r="D13" s="69">
        <v>5702</v>
      </c>
      <c r="E13" s="122">
        <v>6332</v>
      </c>
    </row>
    <row r="14" spans="1:5" x14ac:dyDescent="0.2">
      <c r="A14" s="71" t="s">
        <v>35</v>
      </c>
      <c r="B14" s="72">
        <v>2</v>
      </c>
      <c r="C14" s="72">
        <v>0</v>
      </c>
      <c r="D14" s="69">
        <f>D15</f>
        <v>397.9</v>
      </c>
      <c r="E14" s="123">
        <f>E15</f>
        <v>411.2</v>
      </c>
    </row>
    <row r="15" spans="1:5" x14ac:dyDescent="0.2">
      <c r="A15" s="71" t="s">
        <v>36</v>
      </c>
      <c r="B15" s="72">
        <v>2</v>
      </c>
      <c r="C15" s="72">
        <v>3</v>
      </c>
      <c r="D15" s="69">
        <v>397.9</v>
      </c>
      <c r="E15" s="122">
        <v>411.2</v>
      </c>
    </row>
    <row r="16" spans="1:5" ht="22.5" x14ac:dyDescent="0.2">
      <c r="A16" s="71" t="s">
        <v>37</v>
      </c>
      <c r="B16" s="72">
        <v>3</v>
      </c>
      <c r="C16" s="72">
        <v>0</v>
      </c>
      <c r="D16" s="69">
        <f>D17+D18+D19</f>
        <v>50.1</v>
      </c>
      <c r="E16" s="123">
        <f>E17+E18+E19</f>
        <v>41.5</v>
      </c>
    </row>
    <row r="17" spans="1:5" x14ac:dyDescent="0.2">
      <c r="A17" s="71" t="s">
        <v>38</v>
      </c>
      <c r="B17" s="72">
        <v>3</v>
      </c>
      <c r="C17" s="72">
        <v>4</v>
      </c>
      <c r="D17" s="69">
        <v>40</v>
      </c>
      <c r="E17" s="122">
        <v>40</v>
      </c>
    </row>
    <row r="18" spans="1:5" ht="24" customHeight="1" x14ac:dyDescent="0.2">
      <c r="A18" s="71" t="s">
        <v>112</v>
      </c>
      <c r="B18" s="72">
        <v>3</v>
      </c>
      <c r="C18" s="72">
        <v>9</v>
      </c>
      <c r="D18" s="69">
        <v>1.5</v>
      </c>
      <c r="E18" s="122">
        <v>1.5</v>
      </c>
    </row>
    <row r="19" spans="1:5" ht="24" customHeight="1" x14ac:dyDescent="0.2">
      <c r="A19" s="73" t="s">
        <v>209</v>
      </c>
      <c r="B19" s="72">
        <v>3</v>
      </c>
      <c r="C19" s="72">
        <v>14</v>
      </c>
      <c r="D19" s="69">
        <v>8.6</v>
      </c>
      <c r="E19" s="122">
        <v>0</v>
      </c>
    </row>
    <row r="20" spans="1:5" x14ac:dyDescent="0.2">
      <c r="A20" s="71" t="s">
        <v>39</v>
      </c>
      <c r="B20" s="72">
        <v>4</v>
      </c>
      <c r="C20" s="72">
        <v>0</v>
      </c>
      <c r="D20" s="69">
        <f>D23+D21+D22</f>
        <v>2157.8000000000002</v>
      </c>
      <c r="E20" s="123">
        <f>E23+E21+E22</f>
        <v>2197.1999999999998</v>
      </c>
    </row>
    <row r="21" spans="1:5" x14ac:dyDescent="0.2">
      <c r="A21" s="71" t="s">
        <v>319</v>
      </c>
      <c r="B21" s="72">
        <v>4</v>
      </c>
      <c r="C21" s="72">
        <v>1</v>
      </c>
      <c r="D21" s="69">
        <v>167</v>
      </c>
      <c r="E21" s="122">
        <v>167</v>
      </c>
    </row>
    <row r="22" spans="1:5" x14ac:dyDescent="0.2">
      <c r="A22" s="71" t="s">
        <v>381</v>
      </c>
      <c r="B22" s="72">
        <v>4</v>
      </c>
      <c r="C22" s="72">
        <v>9</v>
      </c>
      <c r="D22" s="69">
        <v>1745.8</v>
      </c>
      <c r="E22" s="177">
        <v>1780.2</v>
      </c>
    </row>
    <row r="23" spans="1:5" x14ac:dyDescent="0.2">
      <c r="A23" s="71" t="s">
        <v>40</v>
      </c>
      <c r="B23" s="72">
        <v>4</v>
      </c>
      <c r="C23" s="72">
        <v>10</v>
      </c>
      <c r="D23" s="69">
        <v>245</v>
      </c>
      <c r="E23" s="122">
        <v>250</v>
      </c>
    </row>
    <row r="24" spans="1:5" x14ac:dyDescent="0.2">
      <c r="A24" s="71" t="s">
        <v>41</v>
      </c>
      <c r="B24" s="72">
        <v>5</v>
      </c>
      <c r="C24" s="72">
        <v>0</v>
      </c>
      <c r="D24" s="69">
        <f>D25+D26+D27</f>
        <v>5732.6</v>
      </c>
      <c r="E24" s="123">
        <f>E25+E26+E27</f>
        <v>5181.3999999999996</v>
      </c>
    </row>
    <row r="25" spans="1:5" x14ac:dyDescent="0.2">
      <c r="A25" s="71" t="s">
        <v>135</v>
      </c>
      <c r="B25" s="72">
        <v>5</v>
      </c>
      <c r="C25" s="72">
        <v>1</v>
      </c>
      <c r="D25" s="69">
        <v>260</v>
      </c>
      <c r="E25" s="122">
        <v>260</v>
      </c>
    </row>
    <row r="26" spans="1:5" x14ac:dyDescent="0.2">
      <c r="A26" s="71" t="s">
        <v>113</v>
      </c>
      <c r="B26" s="72">
        <v>5</v>
      </c>
      <c r="C26" s="72">
        <v>2</v>
      </c>
      <c r="D26" s="69">
        <v>5027.1000000000004</v>
      </c>
      <c r="E26" s="122">
        <v>4465</v>
      </c>
    </row>
    <row r="27" spans="1:5" x14ac:dyDescent="0.2">
      <c r="A27" s="71" t="s">
        <v>42</v>
      </c>
      <c r="B27" s="72">
        <v>5</v>
      </c>
      <c r="C27" s="72">
        <v>3</v>
      </c>
      <c r="D27" s="69">
        <v>445.5</v>
      </c>
      <c r="E27" s="122">
        <v>456.4</v>
      </c>
    </row>
    <row r="28" spans="1:5" x14ac:dyDescent="0.2">
      <c r="A28" s="71" t="s">
        <v>126</v>
      </c>
      <c r="B28" s="72">
        <v>8</v>
      </c>
      <c r="C28" s="72">
        <v>0</v>
      </c>
      <c r="D28" s="69">
        <f>D29</f>
        <v>2217</v>
      </c>
      <c r="E28" s="123">
        <f>E29</f>
        <v>2295</v>
      </c>
    </row>
    <row r="29" spans="1:5" x14ac:dyDescent="0.2">
      <c r="A29" s="71" t="s">
        <v>43</v>
      </c>
      <c r="B29" s="72">
        <v>8</v>
      </c>
      <c r="C29" s="72">
        <v>1</v>
      </c>
      <c r="D29" s="69">
        <v>2217</v>
      </c>
      <c r="E29" s="122">
        <v>2295</v>
      </c>
    </row>
    <row r="30" spans="1:5" x14ac:dyDescent="0.2">
      <c r="A30" s="71" t="s">
        <v>127</v>
      </c>
      <c r="B30" s="72">
        <v>11</v>
      </c>
      <c r="C30" s="72">
        <v>0</v>
      </c>
      <c r="D30" s="69">
        <f>D31</f>
        <v>6543</v>
      </c>
      <c r="E30" s="123">
        <f>E31</f>
        <v>6529.9</v>
      </c>
    </row>
    <row r="31" spans="1:5" x14ac:dyDescent="0.2">
      <c r="A31" s="71" t="s">
        <v>44</v>
      </c>
      <c r="B31" s="72">
        <v>11</v>
      </c>
      <c r="C31" s="72">
        <v>1</v>
      </c>
      <c r="D31" s="69">
        <v>6543</v>
      </c>
      <c r="E31" s="122">
        <v>6529.9</v>
      </c>
    </row>
    <row r="32" spans="1:5" ht="12" thickBot="1" x14ac:dyDescent="0.25">
      <c r="A32" s="74"/>
      <c r="B32" s="75"/>
      <c r="C32" s="114" t="s">
        <v>332</v>
      </c>
      <c r="D32" s="76">
        <f>D8+D14+D16+D20+D24+D28+D30</f>
        <v>32548.400000000001</v>
      </c>
      <c r="E32" s="124">
        <f>E8+E14+E16+E20+E24+E28+E30</f>
        <v>32736.200000000004</v>
      </c>
    </row>
  </sheetData>
  <autoFilter ref="A6:E32">
    <filterColumn colId="3" showButton="0"/>
  </autoFilter>
  <mergeCells count="6">
    <mergeCell ref="D1:E1"/>
    <mergeCell ref="A3:D3"/>
    <mergeCell ref="D6:E6"/>
    <mergeCell ref="A6:A7"/>
    <mergeCell ref="B6:B7"/>
    <mergeCell ref="C6:C7"/>
  </mergeCells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330"/>
  <sheetViews>
    <sheetView view="pageLayout" zoomScaleNormal="100" workbookViewId="0">
      <selection activeCell="E334" sqref="E334"/>
    </sheetView>
  </sheetViews>
  <sheetFormatPr defaultRowHeight="11.25" x14ac:dyDescent="0.2"/>
  <cols>
    <col min="1" max="1" width="55.140625" style="77" customWidth="1"/>
    <col min="2" max="2" width="7.7109375" style="78" customWidth="1"/>
    <col min="3" max="3" width="5.42578125" style="78" customWidth="1"/>
    <col min="4" max="4" width="5.28515625" style="78" customWidth="1"/>
    <col min="5" max="5" width="18.42578125" style="79" customWidth="1"/>
    <col min="6" max="6" width="7.140625" style="80" customWidth="1"/>
    <col min="7" max="7" width="15.7109375" style="81" customWidth="1"/>
    <col min="8" max="16384" width="9.140625" style="81"/>
  </cols>
  <sheetData>
    <row r="1" spans="1:7" ht="54" customHeight="1" x14ac:dyDescent="0.2">
      <c r="F1" s="237" t="s">
        <v>471</v>
      </c>
      <c r="G1" s="237"/>
    </row>
    <row r="2" spans="1:7" ht="15.75" customHeight="1" x14ac:dyDescent="0.2">
      <c r="A2" s="236" t="s">
        <v>472</v>
      </c>
      <c r="B2" s="236"/>
      <c r="C2" s="236"/>
      <c r="D2" s="236"/>
      <c r="E2" s="236"/>
      <c r="F2" s="236"/>
      <c r="G2" s="236"/>
    </row>
    <row r="3" spans="1:7" x14ac:dyDescent="0.2">
      <c r="G3" s="81" t="s">
        <v>262</v>
      </c>
    </row>
    <row r="4" spans="1:7" ht="18.75" customHeight="1" x14ac:dyDescent="0.2">
      <c r="A4" s="238" t="s">
        <v>25</v>
      </c>
      <c r="B4" s="240" t="s">
        <v>419</v>
      </c>
      <c r="C4" s="225" t="s">
        <v>26</v>
      </c>
      <c r="D4" s="225" t="s">
        <v>27</v>
      </c>
      <c r="E4" s="227" t="s">
        <v>28</v>
      </c>
      <c r="F4" s="227" t="s">
        <v>29</v>
      </c>
      <c r="G4" s="242" t="s">
        <v>488</v>
      </c>
    </row>
    <row r="5" spans="1:7" ht="14.25" customHeight="1" x14ac:dyDescent="0.2">
      <c r="A5" s="239"/>
      <c r="B5" s="241"/>
      <c r="C5" s="226"/>
      <c r="D5" s="226"/>
      <c r="E5" s="228"/>
      <c r="F5" s="228"/>
      <c r="G5" s="243"/>
    </row>
    <row r="6" spans="1:7" x14ac:dyDescent="0.2">
      <c r="A6" s="180" t="s">
        <v>30</v>
      </c>
      <c r="B6" s="16">
        <v>650</v>
      </c>
      <c r="C6" s="43">
        <v>1</v>
      </c>
      <c r="D6" s="43">
        <v>0</v>
      </c>
      <c r="E6" s="28" t="s">
        <v>138</v>
      </c>
      <c r="F6" s="28" t="s">
        <v>138</v>
      </c>
      <c r="G6" s="39">
        <f>G7+G16+G37+G52+G59+G48</f>
        <v>16081</v>
      </c>
    </row>
    <row r="7" spans="1:7" ht="22.5" x14ac:dyDescent="0.2">
      <c r="A7" s="180" t="s">
        <v>31</v>
      </c>
      <c r="B7" s="16">
        <v>650</v>
      </c>
      <c r="C7" s="43">
        <v>1</v>
      </c>
      <c r="D7" s="43">
        <v>2</v>
      </c>
      <c r="E7" s="28" t="s">
        <v>138</v>
      </c>
      <c r="F7" s="28" t="s">
        <v>138</v>
      </c>
      <c r="G7" s="39">
        <f t="shared" ref="G7:G8" si="0">G8</f>
        <v>1780</v>
      </c>
    </row>
    <row r="8" spans="1:7" ht="22.5" x14ac:dyDescent="0.2">
      <c r="A8" s="40" t="s">
        <v>505</v>
      </c>
      <c r="B8" s="16">
        <v>650</v>
      </c>
      <c r="C8" s="43">
        <v>1</v>
      </c>
      <c r="D8" s="43">
        <v>2</v>
      </c>
      <c r="E8" s="28">
        <v>1800000000</v>
      </c>
      <c r="F8" s="28" t="s">
        <v>138</v>
      </c>
      <c r="G8" s="39">
        <f t="shared" si="0"/>
        <v>1780</v>
      </c>
    </row>
    <row r="9" spans="1:7" ht="22.5" x14ac:dyDescent="0.2">
      <c r="A9" s="40" t="s">
        <v>250</v>
      </c>
      <c r="B9" s="16">
        <v>650</v>
      </c>
      <c r="C9" s="36">
        <v>1</v>
      </c>
      <c r="D9" s="36">
        <v>2</v>
      </c>
      <c r="E9" s="37">
        <v>1810000000</v>
      </c>
      <c r="F9" s="37" t="s">
        <v>138</v>
      </c>
      <c r="G9" s="39">
        <f>G10</f>
        <v>1780</v>
      </c>
    </row>
    <row r="10" spans="1:7" ht="33.75" x14ac:dyDescent="0.2">
      <c r="A10" s="40" t="s">
        <v>251</v>
      </c>
      <c r="B10" s="16">
        <v>650</v>
      </c>
      <c r="C10" s="36">
        <v>1</v>
      </c>
      <c r="D10" s="36">
        <v>2</v>
      </c>
      <c r="E10" s="37">
        <v>1810100000</v>
      </c>
      <c r="F10" s="37"/>
      <c r="G10" s="39">
        <f>G11</f>
        <v>1780</v>
      </c>
    </row>
    <row r="11" spans="1:7" x14ac:dyDescent="0.2">
      <c r="A11" s="40" t="s">
        <v>196</v>
      </c>
      <c r="B11" s="16">
        <v>650</v>
      </c>
      <c r="C11" s="36">
        <v>1</v>
      </c>
      <c r="D11" s="36">
        <v>2</v>
      </c>
      <c r="E11" s="37" t="s">
        <v>408</v>
      </c>
      <c r="F11" s="37" t="s">
        <v>110</v>
      </c>
      <c r="G11" s="39">
        <f>G12</f>
        <v>1780</v>
      </c>
    </row>
    <row r="12" spans="1:7" ht="45" x14ac:dyDescent="0.2">
      <c r="A12" s="40" t="s">
        <v>142</v>
      </c>
      <c r="B12" s="16">
        <v>650</v>
      </c>
      <c r="C12" s="36">
        <v>1</v>
      </c>
      <c r="D12" s="36">
        <v>2</v>
      </c>
      <c r="E12" s="37" t="s">
        <v>408</v>
      </c>
      <c r="F12" s="37" t="s">
        <v>143</v>
      </c>
      <c r="G12" s="39">
        <f>G13</f>
        <v>1780</v>
      </c>
    </row>
    <row r="13" spans="1:7" ht="22.5" x14ac:dyDescent="0.2">
      <c r="A13" s="40" t="s">
        <v>147</v>
      </c>
      <c r="B13" s="16">
        <v>650</v>
      </c>
      <c r="C13" s="36">
        <v>1</v>
      </c>
      <c r="D13" s="36">
        <v>2</v>
      </c>
      <c r="E13" s="37" t="s">
        <v>408</v>
      </c>
      <c r="F13" s="37" t="s">
        <v>148</v>
      </c>
      <c r="G13" s="39">
        <f>G14+G15</f>
        <v>1780</v>
      </c>
    </row>
    <row r="14" spans="1:7" x14ac:dyDescent="0.2">
      <c r="A14" s="41" t="s">
        <v>238</v>
      </c>
      <c r="B14" s="16">
        <v>650</v>
      </c>
      <c r="C14" s="36">
        <v>1</v>
      </c>
      <c r="D14" s="36">
        <v>2</v>
      </c>
      <c r="E14" s="37" t="s">
        <v>408</v>
      </c>
      <c r="F14" s="37">
        <v>121</v>
      </c>
      <c r="G14" s="39">
        <v>1460</v>
      </c>
    </row>
    <row r="15" spans="1:7" ht="33.75" x14ac:dyDescent="0.2">
      <c r="A15" s="41" t="s">
        <v>239</v>
      </c>
      <c r="B15" s="16">
        <v>650</v>
      </c>
      <c r="C15" s="36">
        <v>1</v>
      </c>
      <c r="D15" s="36">
        <v>2</v>
      </c>
      <c r="E15" s="37" t="s">
        <v>408</v>
      </c>
      <c r="F15" s="37">
        <v>129</v>
      </c>
      <c r="G15" s="39">
        <v>320</v>
      </c>
    </row>
    <row r="16" spans="1:7" ht="33.75" x14ac:dyDescent="0.2">
      <c r="A16" s="41" t="s">
        <v>32</v>
      </c>
      <c r="B16" s="16">
        <v>650</v>
      </c>
      <c r="C16" s="36">
        <v>1</v>
      </c>
      <c r="D16" s="36">
        <v>4</v>
      </c>
      <c r="E16" s="37"/>
      <c r="F16" s="37"/>
      <c r="G16" s="39">
        <f>G17</f>
        <v>7951</v>
      </c>
    </row>
    <row r="17" spans="1:7" ht="22.5" x14ac:dyDescent="0.2">
      <c r="A17" s="40" t="s">
        <v>505</v>
      </c>
      <c r="B17" s="16">
        <v>650</v>
      </c>
      <c r="C17" s="36">
        <v>1</v>
      </c>
      <c r="D17" s="36">
        <v>4</v>
      </c>
      <c r="E17" s="37">
        <v>1800000000</v>
      </c>
      <c r="F17" s="37" t="s">
        <v>138</v>
      </c>
      <c r="G17" s="39">
        <f>G18</f>
        <v>7951</v>
      </c>
    </row>
    <row r="18" spans="1:7" ht="22.5" x14ac:dyDescent="0.2">
      <c r="A18" s="40" t="s">
        <v>250</v>
      </c>
      <c r="B18" s="16">
        <v>650</v>
      </c>
      <c r="C18" s="36">
        <v>1</v>
      </c>
      <c r="D18" s="36">
        <v>4</v>
      </c>
      <c r="E18" s="37">
        <v>1810000000</v>
      </c>
      <c r="F18" s="37" t="s">
        <v>138</v>
      </c>
      <c r="G18" s="39">
        <f>G19+G32</f>
        <v>7951</v>
      </c>
    </row>
    <row r="19" spans="1:7" ht="33.75" x14ac:dyDescent="0.2">
      <c r="A19" s="40" t="s">
        <v>251</v>
      </c>
      <c r="B19" s="16">
        <v>650</v>
      </c>
      <c r="C19" s="36">
        <v>1</v>
      </c>
      <c r="D19" s="36">
        <v>4</v>
      </c>
      <c r="E19" s="37">
        <v>1810100000</v>
      </c>
      <c r="F19" s="37"/>
      <c r="G19" s="39">
        <f>G20+G29</f>
        <v>7951</v>
      </c>
    </row>
    <row r="20" spans="1:7" x14ac:dyDescent="0.2">
      <c r="A20" s="40" t="s">
        <v>128</v>
      </c>
      <c r="B20" s="16">
        <v>650</v>
      </c>
      <c r="C20" s="36">
        <v>1</v>
      </c>
      <c r="D20" s="36">
        <v>4</v>
      </c>
      <c r="E20" s="37">
        <v>1810102040</v>
      </c>
      <c r="F20" s="37" t="s">
        <v>110</v>
      </c>
      <c r="G20" s="39">
        <f>G21+G26</f>
        <v>7933.9</v>
      </c>
    </row>
    <row r="21" spans="1:7" ht="45" x14ac:dyDescent="0.2">
      <c r="A21" s="40" t="s">
        <v>142</v>
      </c>
      <c r="B21" s="16">
        <v>650</v>
      </c>
      <c r="C21" s="36">
        <v>1</v>
      </c>
      <c r="D21" s="36">
        <v>4</v>
      </c>
      <c r="E21" s="37">
        <v>1810102040</v>
      </c>
      <c r="F21" s="37" t="s">
        <v>143</v>
      </c>
      <c r="G21" s="39">
        <f>G22</f>
        <v>7933.9</v>
      </c>
    </row>
    <row r="22" spans="1:7" ht="22.5" x14ac:dyDescent="0.2">
      <c r="A22" s="40" t="s">
        <v>147</v>
      </c>
      <c r="B22" s="16">
        <v>650</v>
      </c>
      <c r="C22" s="36">
        <v>1</v>
      </c>
      <c r="D22" s="36">
        <v>4</v>
      </c>
      <c r="E22" s="37">
        <v>1810102040</v>
      </c>
      <c r="F22" s="37" t="s">
        <v>148</v>
      </c>
      <c r="G22" s="39">
        <f>G23+G24+G25</f>
        <v>7933.9</v>
      </c>
    </row>
    <row r="23" spans="1:7" x14ac:dyDescent="0.2">
      <c r="A23" s="41" t="s">
        <v>238</v>
      </c>
      <c r="B23" s="16">
        <v>650</v>
      </c>
      <c r="C23" s="36">
        <v>1</v>
      </c>
      <c r="D23" s="36">
        <v>4</v>
      </c>
      <c r="E23" s="37">
        <v>1810102040</v>
      </c>
      <c r="F23" s="37">
        <v>121</v>
      </c>
      <c r="G23" s="39">
        <v>5750.7</v>
      </c>
    </row>
    <row r="24" spans="1:7" ht="22.5" x14ac:dyDescent="0.2">
      <c r="A24" s="41" t="s">
        <v>129</v>
      </c>
      <c r="B24" s="16">
        <v>650</v>
      </c>
      <c r="C24" s="36">
        <v>1</v>
      </c>
      <c r="D24" s="36">
        <v>4</v>
      </c>
      <c r="E24" s="37">
        <v>1810102040</v>
      </c>
      <c r="F24" s="37">
        <v>122</v>
      </c>
      <c r="G24" s="39">
        <v>462</v>
      </c>
    </row>
    <row r="25" spans="1:7" ht="33.75" x14ac:dyDescent="0.2">
      <c r="A25" s="41" t="s">
        <v>239</v>
      </c>
      <c r="B25" s="16">
        <v>650</v>
      </c>
      <c r="C25" s="36">
        <v>1</v>
      </c>
      <c r="D25" s="36">
        <v>4</v>
      </c>
      <c r="E25" s="37">
        <v>1810102040</v>
      </c>
      <c r="F25" s="37">
        <v>129</v>
      </c>
      <c r="G25" s="39">
        <v>1721.2</v>
      </c>
    </row>
    <row r="26" spans="1:7" ht="22.5" x14ac:dyDescent="0.2">
      <c r="A26" s="41" t="s">
        <v>271</v>
      </c>
      <c r="B26" s="16">
        <v>650</v>
      </c>
      <c r="C26" s="36">
        <v>1</v>
      </c>
      <c r="D26" s="36">
        <v>4</v>
      </c>
      <c r="E26" s="37">
        <v>1810102040</v>
      </c>
      <c r="F26" s="37" t="s">
        <v>139</v>
      </c>
      <c r="G26" s="39">
        <f>G27</f>
        <v>0</v>
      </c>
    </row>
    <row r="27" spans="1:7" ht="22.5" x14ac:dyDescent="0.2">
      <c r="A27" s="41" t="s">
        <v>140</v>
      </c>
      <c r="B27" s="16">
        <v>650</v>
      </c>
      <c r="C27" s="36">
        <v>1</v>
      </c>
      <c r="D27" s="36">
        <v>4</v>
      </c>
      <c r="E27" s="37">
        <v>1810102040</v>
      </c>
      <c r="F27" s="37" t="s">
        <v>141</v>
      </c>
      <c r="G27" s="39">
        <f>G28</f>
        <v>0</v>
      </c>
    </row>
    <row r="28" spans="1:7" ht="22.5" x14ac:dyDescent="0.2">
      <c r="A28" s="41" t="s">
        <v>130</v>
      </c>
      <c r="B28" s="16">
        <v>650</v>
      </c>
      <c r="C28" s="36">
        <v>1</v>
      </c>
      <c r="D28" s="36">
        <v>4</v>
      </c>
      <c r="E28" s="37">
        <v>1810102040</v>
      </c>
      <c r="F28" s="37">
        <v>244</v>
      </c>
      <c r="G28" s="39"/>
    </row>
    <row r="29" spans="1:7" ht="45" x14ac:dyDescent="0.2">
      <c r="A29" s="41" t="s">
        <v>227</v>
      </c>
      <c r="B29" s="16">
        <v>650</v>
      </c>
      <c r="C29" s="36">
        <v>1</v>
      </c>
      <c r="D29" s="36">
        <v>4</v>
      </c>
      <c r="E29" s="37">
        <v>1810189020</v>
      </c>
      <c r="F29" s="37" t="s">
        <v>110</v>
      </c>
      <c r="G29" s="39">
        <f>G30</f>
        <v>17.100000000000001</v>
      </c>
    </row>
    <row r="30" spans="1:7" x14ac:dyDescent="0.2">
      <c r="A30" s="41" t="s">
        <v>159</v>
      </c>
      <c r="B30" s="16">
        <v>650</v>
      </c>
      <c r="C30" s="36">
        <v>1</v>
      </c>
      <c r="D30" s="36">
        <v>4</v>
      </c>
      <c r="E30" s="37">
        <v>1810189020</v>
      </c>
      <c r="F30" s="37" t="s">
        <v>304</v>
      </c>
      <c r="G30" s="39">
        <f>G31</f>
        <v>17.100000000000001</v>
      </c>
    </row>
    <row r="31" spans="1:7" x14ac:dyDescent="0.2">
      <c r="A31" s="41" t="s">
        <v>137</v>
      </c>
      <c r="B31" s="16">
        <v>650</v>
      </c>
      <c r="C31" s="36">
        <v>1</v>
      </c>
      <c r="D31" s="36">
        <v>4</v>
      </c>
      <c r="E31" s="37">
        <v>1810189020</v>
      </c>
      <c r="F31" s="37">
        <v>540</v>
      </c>
      <c r="G31" s="39">
        <v>17.100000000000001</v>
      </c>
    </row>
    <row r="32" spans="1:7" ht="22.5" x14ac:dyDescent="0.2">
      <c r="A32" s="41" t="s">
        <v>235</v>
      </c>
      <c r="B32" s="16">
        <v>650</v>
      </c>
      <c r="C32" s="36">
        <v>1</v>
      </c>
      <c r="D32" s="36">
        <v>4</v>
      </c>
      <c r="E32" s="37">
        <v>1810300000</v>
      </c>
      <c r="F32" s="37"/>
      <c r="G32" s="39">
        <f>G33</f>
        <v>0</v>
      </c>
    </row>
    <row r="33" spans="1:7" x14ac:dyDescent="0.2">
      <c r="A33" s="40" t="s">
        <v>128</v>
      </c>
      <c r="B33" s="16">
        <v>650</v>
      </c>
      <c r="C33" s="36">
        <v>1</v>
      </c>
      <c r="D33" s="36">
        <v>4</v>
      </c>
      <c r="E33" s="37" t="s">
        <v>312</v>
      </c>
      <c r="F33" s="37" t="s">
        <v>110</v>
      </c>
      <c r="G33" s="39">
        <f>G34</f>
        <v>0</v>
      </c>
    </row>
    <row r="34" spans="1:7" ht="45" x14ac:dyDescent="0.2">
      <c r="A34" s="5" t="s">
        <v>142</v>
      </c>
      <c r="B34" s="16">
        <v>650</v>
      </c>
      <c r="C34" s="36">
        <v>1</v>
      </c>
      <c r="D34" s="36">
        <v>4</v>
      </c>
      <c r="E34" s="37" t="s">
        <v>312</v>
      </c>
      <c r="F34" s="37" t="s">
        <v>143</v>
      </c>
      <c r="G34" s="39">
        <f>G35</f>
        <v>0</v>
      </c>
    </row>
    <row r="35" spans="1:7" ht="22.5" x14ac:dyDescent="0.2">
      <c r="A35" s="5" t="s">
        <v>147</v>
      </c>
      <c r="B35" s="16">
        <v>650</v>
      </c>
      <c r="C35" s="36">
        <v>1</v>
      </c>
      <c r="D35" s="36">
        <v>4</v>
      </c>
      <c r="E35" s="37" t="s">
        <v>312</v>
      </c>
      <c r="F35" s="37" t="s">
        <v>148</v>
      </c>
      <c r="G35" s="39">
        <f>G36</f>
        <v>0</v>
      </c>
    </row>
    <row r="36" spans="1:7" ht="22.5" x14ac:dyDescent="0.2">
      <c r="A36" s="41" t="s">
        <v>129</v>
      </c>
      <c r="B36" s="16">
        <v>650</v>
      </c>
      <c r="C36" s="36">
        <v>1</v>
      </c>
      <c r="D36" s="36">
        <v>4</v>
      </c>
      <c r="E36" s="37" t="s">
        <v>312</v>
      </c>
      <c r="F36" s="37">
        <v>122</v>
      </c>
      <c r="G36" s="39"/>
    </row>
    <row r="37" spans="1:7" ht="22.5" x14ac:dyDescent="0.2">
      <c r="A37" s="41" t="s">
        <v>228</v>
      </c>
      <c r="B37" s="16">
        <v>650</v>
      </c>
      <c r="C37" s="36">
        <v>1</v>
      </c>
      <c r="D37" s="36">
        <v>6</v>
      </c>
      <c r="E37" s="37"/>
      <c r="F37" s="37"/>
      <c r="G37" s="39">
        <f>G38+G44</f>
        <v>0</v>
      </c>
    </row>
    <row r="38" spans="1:7" ht="22.5" x14ac:dyDescent="0.2">
      <c r="A38" s="40" t="s">
        <v>505</v>
      </c>
      <c r="B38" s="16">
        <v>650</v>
      </c>
      <c r="C38" s="36">
        <v>1</v>
      </c>
      <c r="D38" s="36">
        <v>6</v>
      </c>
      <c r="E38" s="37">
        <v>1800000000</v>
      </c>
      <c r="F38" s="38"/>
      <c r="G38" s="39">
        <f>G39</f>
        <v>0</v>
      </c>
    </row>
    <row r="39" spans="1:7" ht="22.5" x14ac:dyDescent="0.2">
      <c r="A39" s="40" t="s">
        <v>250</v>
      </c>
      <c r="B39" s="16">
        <v>650</v>
      </c>
      <c r="C39" s="36">
        <v>1</v>
      </c>
      <c r="D39" s="36">
        <v>6</v>
      </c>
      <c r="E39" s="37">
        <v>1810000000</v>
      </c>
      <c r="F39" s="38"/>
      <c r="G39" s="39">
        <f>G40</f>
        <v>0</v>
      </c>
    </row>
    <row r="40" spans="1:7" ht="33.75" x14ac:dyDescent="0.2">
      <c r="A40" s="40" t="s">
        <v>251</v>
      </c>
      <c r="B40" s="16">
        <v>650</v>
      </c>
      <c r="C40" s="36">
        <v>1</v>
      </c>
      <c r="D40" s="36">
        <v>6</v>
      </c>
      <c r="E40" s="37">
        <v>1810100000</v>
      </c>
      <c r="F40" s="38"/>
      <c r="G40" s="39">
        <f>G41</f>
        <v>0</v>
      </c>
    </row>
    <row r="41" spans="1:7" ht="45" x14ac:dyDescent="0.2">
      <c r="A41" s="41" t="s">
        <v>227</v>
      </c>
      <c r="B41" s="16">
        <v>650</v>
      </c>
      <c r="C41" s="36">
        <v>1</v>
      </c>
      <c r="D41" s="36">
        <v>6</v>
      </c>
      <c r="E41" s="37">
        <v>1810189020</v>
      </c>
      <c r="F41" s="38"/>
      <c r="G41" s="39">
        <f>G42</f>
        <v>0</v>
      </c>
    </row>
    <row r="42" spans="1:7" x14ac:dyDescent="0.2">
      <c r="A42" s="41" t="s">
        <v>159</v>
      </c>
      <c r="B42" s="16">
        <v>650</v>
      </c>
      <c r="C42" s="36">
        <v>1</v>
      </c>
      <c r="D42" s="36">
        <v>6</v>
      </c>
      <c r="E42" s="37">
        <v>1810189020</v>
      </c>
      <c r="F42" s="38">
        <v>500</v>
      </c>
      <c r="G42" s="39">
        <f>G43</f>
        <v>0</v>
      </c>
    </row>
    <row r="43" spans="1:7" x14ac:dyDescent="0.2">
      <c r="A43" s="41" t="s">
        <v>137</v>
      </c>
      <c r="B43" s="16">
        <v>650</v>
      </c>
      <c r="C43" s="36">
        <v>1</v>
      </c>
      <c r="D43" s="36">
        <v>6</v>
      </c>
      <c r="E43" s="37">
        <v>1810189020</v>
      </c>
      <c r="F43" s="38">
        <v>540</v>
      </c>
      <c r="G43" s="39"/>
    </row>
    <row r="44" spans="1:7" x14ac:dyDescent="0.2">
      <c r="A44" s="40" t="s">
        <v>160</v>
      </c>
      <c r="B44" s="16">
        <v>650</v>
      </c>
      <c r="C44" s="36">
        <v>1</v>
      </c>
      <c r="D44" s="36">
        <v>6</v>
      </c>
      <c r="E44" s="37" t="s">
        <v>388</v>
      </c>
      <c r="F44" s="38"/>
      <c r="G44" s="39">
        <f t="shared" ref="G44:G46" si="1">G45</f>
        <v>0</v>
      </c>
    </row>
    <row r="45" spans="1:7" ht="45" x14ac:dyDescent="0.2">
      <c r="A45" s="41" t="s">
        <v>227</v>
      </c>
      <c r="B45" s="16">
        <v>650</v>
      </c>
      <c r="C45" s="36">
        <v>1</v>
      </c>
      <c r="D45" s="36">
        <v>6</v>
      </c>
      <c r="E45" s="37" t="s">
        <v>387</v>
      </c>
      <c r="F45" s="38"/>
      <c r="G45" s="39">
        <f t="shared" si="1"/>
        <v>0</v>
      </c>
    </row>
    <row r="46" spans="1:7" x14ac:dyDescent="0.2">
      <c r="A46" s="41" t="s">
        <v>159</v>
      </c>
      <c r="B46" s="16">
        <v>650</v>
      </c>
      <c r="C46" s="36">
        <v>1</v>
      </c>
      <c r="D46" s="36">
        <v>6</v>
      </c>
      <c r="E46" s="37" t="s">
        <v>387</v>
      </c>
      <c r="F46" s="38">
        <v>500</v>
      </c>
      <c r="G46" s="39">
        <f t="shared" si="1"/>
        <v>0</v>
      </c>
    </row>
    <row r="47" spans="1:7" x14ac:dyDescent="0.2">
      <c r="A47" s="41" t="s">
        <v>137</v>
      </c>
      <c r="B47" s="16">
        <v>650</v>
      </c>
      <c r="C47" s="36">
        <v>1</v>
      </c>
      <c r="D47" s="36">
        <v>6</v>
      </c>
      <c r="E47" s="37" t="s">
        <v>387</v>
      </c>
      <c r="F47" s="38">
        <v>540</v>
      </c>
      <c r="G47" s="39"/>
    </row>
    <row r="48" spans="1:7" x14ac:dyDescent="0.2">
      <c r="A48" s="41" t="s">
        <v>439</v>
      </c>
      <c r="B48" s="16">
        <v>650</v>
      </c>
      <c r="C48" s="36">
        <v>1</v>
      </c>
      <c r="D48" s="36">
        <v>7</v>
      </c>
      <c r="E48" s="37" t="s">
        <v>438</v>
      </c>
      <c r="F48" s="38"/>
      <c r="G48" s="39">
        <f>G49</f>
        <v>200</v>
      </c>
    </row>
    <row r="49" spans="1:7" ht="22.5" x14ac:dyDescent="0.2">
      <c r="A49" s="41" t="s">
        <v>440</v>
      </c>
      <c r="B49" s="16">
        <v>650</v>
      </c>
      <c r="C49" s="36">
        <v>1</v>
      </c>
      <c r="D49" s="36">
        <v>7</v>
      </c>
      <c r="E49" s="37" t="s">
        <v>438</v>
      </c>
      <c r="F49" s="38">
        <v>200</v>
      </c>
      <c r="G49" s="39">
        <f>G50</f>
        <v>200</v>
      </c>
    </row>
    <row r="50" spans="1:7" ht="22.5" x14ac:dyDescent="0.2">
      <c r="A50" s="41" t="s">
        <v>271</v>
      </c>
      <c r="B50" s="16">
        <v>650</v>
      </c>
      <c r="C50" s="36">
        <v>1</v>
      </c>
      <c r="D50" s="36">
        <v>7</v>
      </c>
      <c r="E50" s="37" t="s">
        <v>438</v>
      </c>
      <c r="F50" s="38">
        <v>240</v>
      </c>
      <c r="G50" s="39">
        <f>G51</f>
        <v>200</v>
      </c>
    </row>
    <row r="51" spans="1:7" ht="22.5" x14ac:dyDescent="0.2">
      <c r="A51" s="41" t="s">
        <v>140</v>
      </c>
      <c r="B51" s="16">
        <v>650</v>
      </c>
      <c r="C51" s="36">
        <v>1</v>
      </c>
      <c r="D51" s="36">
        <v>7</v>
      </c>
      <c r="E51" s="37" t="s">
        <v>438</v>
      </c>
      <c r="F51" s="38">
        <v>244</v>
      </c>
      <c r="G51" s="39">
        <v>200</v>
      </c>
    </row>
    <row r="52" spans="1:7" x14ac:dyDescent="0.2">
      <c r="A52" s="35" t="s">
        <v>33</v>
      </c>
      <c r="B52" s="16">
        <v>650</v>
      </c>
      <c r="C52" s="36">
        <v>1</v>
      </c>
      <c r="D52" s="36">
        <v>11</v>
      </c>
      <c r="E52" s="37"/>
      <c r="F52" s="37" t="s">
        <v>138</v>
      </c>
      <c r="G52" s="39">
        <f t="shared" ref="G52:G55" si="2">G53</f>
        <v>50</v>
      </c>
    </row>
    <row r="53" spans="1:7" ht="33.75" x14ac:dyDescent="0.2">
      <c r="A53" s="40" t="s">
        <v>313</v>
      </c>
      <c r="B53" s="16">
        <v>650</v>
      </c>
      <c r="C53" s="36">
        <v>1</v>
      </c>
      <c r="D53" s="36">
        <v>11</v>
      </c>
      <c r="E53" s="37">
        <v>1100000000</v>
      </c>
      <c r="F53" s="37" t="s">
        <v>138</v>
      </c>
      <c r="G53" s="39">
        <f t="shared" si="2"/>
        <v>50</v>
      </c>
    </row>
    <row r="54" spans="1:7" ht="33.75" x14ac:dyDescent="0.2">
      <c r="A54" s="40" t="s">
        <v>157</v>
      </c>
      <c r="B54" s="16">
        <v>650</v>
      </c>
      <c r="C54" s="36">
        <v>1</v>
      </c>
      <c r="D54" s="36">
        <v>11</v>
      </c>
      <c r="E54" s="37">
        <v>1110000000</v>
      </c>
      <c r="F54" s="37" t="s">
        <v>138</v>
      </c>
      <c r="G54" s="39">
        <f t="shared" si="2"/>
        <v>50</v>
      </c>
    </row>
    <row r="55" spans="1:7" ht="22.5" x14ac:dyDescent="0.2">
      <c r="A55" s="40" t="s">
        <v>229</v>
      </c>
      <c r="B55" s="16">
        <v>650</v>
      </c>
      <c r="C55" s="36">
        <v>1</v>
      </c>
      <c r="D55" s="36">
        <v>11</v>
      </c>
      <c r="E55" s="37">
        <v>1110100000</v>
      </c>
      <c r="F55" s="37" t="s">
        <v>138</v>
      </c>
      <c r="G55" s="39">
        <f t="shared" si="2"/>
        <v>50</v>
      </c>
    </row>
    <row r="56" spans="1:7" x14ac:dyDescent="0.2">
      <c r="A56" s="40" t="s">
        <v>131</v>
      </c>
      <c r="B56" s="16">
        <v>650</v>
      </c>
      <c r="C56" s="36">
        <v>1</v>
      </c>
      <c r="D56" s="36">
        <v>11</v>
      </c>
      <c r="E56" s="37">
        <v>1110122020</v>
      </c>
      <c r="F56" s="37" t="s">
        <v>110</v>
      </c>
      <c r="G56" s="39">
        <f>G57</f>
        <v>50</v>
      </c>
    </row>
    <row r="57" spans="1:7" x14ac:dyDescent="0.2">
      <c r="A57" s="41" t="s">
        <v>149</v>
      </c>
      <c r="B57" s="16">
        <v>650</v>
      </c>
      <c r="C57" s="36">
        <v>1</v>
      </c>
      <c r="D57" s="36">
        <v>11</v>
      </c>
      <c r="E57" s="37">
        <v>1110122020</v>
      </c>
      <c r="F57" s="37" t="s">
        <v>150</v>
      </c>
      <c r="G57" s="39">
        <f>G58</f>
        <v>50</v>
      </c>
    </row>
    <row r="58" spans="1:7" x14ac:dyDescent="0.2">
      <c r="A58" s="41" t="s">
        <v>132</v>
      </c>
      <c r="B58" s="16">
        <v>650</v>
      </c>
      <c r="C58" s="36">
        <v>1</v>
      </c>
      <c r="D58" s="36">
        <v>11</v>
      </c>
      <c r="E58" s="37">
        <v>1110122020</v>
      </c>
      <c r="F58" s="37" t="s">
        <v>125</v>
      </c>
      <c r="G58" s="39">
        <v>50</v>
      </c>
    </row>
    <row r="59" spans="1:7" x14ac:dyDescent="0.2">
      <c r="A59" s="35" t="s">
        <v>34</v>
      </c>
      <c r="B59" s="16">
        <v>650</v>
      </c>
      <c r="C59" s="36">
        <v>1</v>
      </c>
      <c r="D59" s="36">
        <v>13</v>
      </c>
      <c r="E59" s="37" t="s">
        <v>138</v>
      </c>
      <c r="F59" s="37" t="s">
        <v>138</v>
      </c>
      <c r="G59" s="39">
        <f>G60+G66+G79+G86+G101</f>
        <v>6100</v>
      </c>
    </row>
    <row r="60" spans="1:7" ht="22.5" x14ac:dyDescent="0.2">
      <c r="A60" s="40" t="s">
        <v>506</v>
      </c>
      <c r="B60" s="16">
        <v>650</v>
      </c>
      <c r="C60" s="36">
        <v>1</v>
      </c>
      <c r="D60" s="36">
        <v>13</v>
      </c>
      <c r="E60" s="37">
        <v>2500000000</v>
      </c>
      <c r="F60" s="37" t="s">
        <v>138</v>
      </c>
      <c r="G60" s="39">
        <f>G61</f>
        <v>5</v>
      </c>
    </row>
    <row r="61" spans="1:7" ht="33.75" x14ac:dyDescent="0.2">
      <c r="A61" s="40" t="s">
        <v>230</v>
      </c>
      <c r="B61" s="16">
        <v>650</v>
      </c>
      <c r="C61" s="36">
        <v>1</v>
      </c>
      <c r="D61" s="36">
        <v>13</v>
      </c>
      <c r="E61" s="37">
        <v>2500100000</v>
      </c>
      <c r="F61" s="37" t="s">
        <v>138</v>
      </c>
      <c r="G61" s="39">
        <f>G62</f>
        <v>5</v>
      </c>
    </row>
    <row r="62" spans="1:7" ht="22.5" x14ac:dyDescent="0.2">
      <c r="A62" s="40" t="s">
        <v>203</v>
      </c>
      <c r="B62" s="16">
        <v>650</v>
      </c>
      <c r="C62" s="36">
        <v>1</v>
      </c>
      <c r="D62" s="36">
        <v>13</v>
      </c>
      <c r="E62" s="37">
        <v>2500199990</v>
      </c>
      <c r="F62" s="37" t="s">
        <v>110</v>
      </c>
      <c r="G62" s="39">
        <f>G63</f>
        <v>5</v>
      </c>
    </row>
    <row r="63" spans="1:7" ht="22.5" x14ac:dyDescent="0.2">
      <c r="A63" s="41" t="s">
        <v>271</v>
      </c>
      <c r="B63" s="16">
        <v>650</v>
      </c>
      <c r="C63" s="36">
        <v>1</v>
      </c>
      <c r="D63" s="36">
        <v>13</v>
      </c>
      <c r="E63" s="37">
        <v>2500199990</v>
      </c>
      <c r="F63" s="37" t="s">
        <v>139</v>
      </c>
      <c r="G63" s="39">
        <f>G64</f>
        <v>5</v>
      </c>
    </row>
    <row r="64" spans="1:7" ht="22.5" x14ac:dyDescent="0.2">
      <c r="A64" s="41" t="s">
        <v>140</v>
      </c>
      <c r="B64" s="16">
        <v>650</v>
      </c>
      <c r="C64" s="36">
        <v>1</v>
      </c>
      <c r="D64" s="36">
        <v>13</v>
      </c>
      <c r="E64" s="37">
        <v>2500199990</v>
      </c>
      <c r="F64" s="37" t="s">
        <v>141</v>
      </c>
      <c r="G64" s="39">
        <f>G65</f>
        <v>5</v>
      </c>
    </row>
    <row r="65" spans="1:7" ht="22.5" x14ac:dyDescent="0.2">
      <c r="A65" s="41" t="s">
        <v>130</v>
      </c>
      <c r="B65" s="16">
        <v>650</v>
      </c>
      <c r="C65" s="36">
        <v>1</v>
      </c>
      <c r="D65" s="36">
        <v>13</v>
      </c>
      <c r="E65" s="37">
        <v>2500199990</v>
      </c>
      <c r="F65" s="37">
        <v>244</v>
      </c>
      <c r="G65" s="39">
        <v>5</v>
      </c>
    </row>
    <row r="66" spans="1:7" ht="78.75" x14ac:dyDescent="0.2">
      <c r="A66" s="40" t="s">
        <v>409</v>
      </c>
      <c r="B66" s="16">
        <v>650</v>
      </c>
      <c r="C66" s="36">
        <v>1</v>
      </c>
      <c r="D66" s="36">
        <v>13</v>
      </c>
      <c r="E66" s="37">
        <v>1000000000</v>
      </c>
      <c r="F66" s="37" t="s">
        <v>138</v>
      </c>
      <c r="G66" s="39">
        <f>G67+G73</f>
        <v>2.6</v>
      </c>
    </row>
    <row r="67" spans="1:7" ht="22.5" x14ac:dyDescent="0.2">
      <c r="A67" s="40" t="s">
        <v>197</v>
      </c>
      <c r="B67" s="16">
        <v>650</v>
      </c>
      <c r="C67" s="36">
        <v>1</v>
      </c>
      <c r="D67" s="36">
        <v>13</v>
      </c>
      <c r="E67" s="37">
        <v>1020000000</v>
      </c>
      <c r="F67" s="37" t="s">
        <v>138</v>
      </c>
      <c r="G67" s="39">
        <f>G68</f>
        <v>2</v>
      </c>
    </row>
    <row r="68" spans="1:7" ht="33.75" x14ac:dyDescent="0.2">
      <c r="A68" s="40" t="s">
        <v>198</v>
      </c>
      <c r="B68" s="16">
        <v>650</v>
      </c>
      <c r="C68" s="36">
        <v>1</v>
      </c>
      <c r="D68" s="36">
        <v>13</v>
      </c>
      <c r="E68" s="37">
        <v>1020100000</v>
      </c>
      <c r="F68" s="37" t="s">
        <v>138</v>
      </c>
      <c r="G68" s="39">
        <f>G69</f>
        <v>2</v>
      </c>
    </row>
    <row r="69" spans="1:7" ht="22.5" x14ac:dyDescent="0.2">
      <c r="A69" s="40" t="s">
        <v>199</v>
      </c>
      <c r="B69" s="16">
        <v>650</v>
      </c>
      <c r="C69" s="36">
        <v>1</v>
      </c>
      <c r="D69" s="36">
        <v>13</v>
      </c>
      <c r="E69" s="37">
        <v>1020120040</v>
      </c>
      <c r="F69" s="37" t="s">
        <v>110</v>
      </c>
      <c r="G69" s="39">
        <f>G70</f>
        <v>2</v>
      </c>
    </row>
    <row r="70" spans="1:7" ht="22.5" x14ac:dyDescent="0.2">
      <c r="A70" s="41" t="s">
        <v>271</v>
      </c>
      <c r="B70" s="16">
        <v>650</v>
      </c>
      <c r="C70" s="43">
        <v>1</v>
      </c>
      <c r="D70" s="43">
        <v>13</v>
      </c>
      <c r="E70" s="28">
        <v>1020120040</v>
      </c>
      <c r="F70" s="37" t="s">
        <v>139</v>
      </c>
      <c r="G70" s="39">
        <f>G71</f>
        <v>2</v>
      </c>
    </row>
    <row r="71" spans="1:7" ht="22.5" x14ac:dyDescent="0.2">
      <c r="A71" s="41" t="s">
        <v>140</v>
      </c>
      <c r="B71" s="16">
        <v>650</v>
      </c>
      <c r="C71" s="43">
        <v>1</v>
      </c>
      <c r="D71" s="43">
        <v>13</v>
      </c>
      <c r="E71" s="28">
        <v>1020120040</v>
      </c>
      <c r="F71" s="37" t="s">
        <v>141</v>
      </c>
      <c r="G71" s="39">
        <f>G72</f>
        <v>2</v>
      </c>
    </row>
    <row r="72" spans="1:7" ht="22.5" x14ac:dyDescent="0.2">
      <c r="A72" s="41" t="s">
        <v>130</v>
      </c>
      <c r="B72" s="16">
        <v>650</v>
      </c>
      <c r="C72" s="43">
        <v>1</v>
      </c>
      <c r="D72" s="43">
        <v>13</v>
      </c>
      <c r="E72" s="28">
        <v>1020120040</v>
      </c>
      <c r="F72" s="37">
        <v>244</v>
      </c>
      <c r="G72" s="39">
        <v>2</v>
      </c>
    </row>
    <row r="73" spans="1:7" x14ac:dyDescent="0.2">
      <c r="A73" s="45" t="s">
        <v>211</v>
      </c>
      <c r="B73" s="16">
        <v>650</v>
      </c>
      <c r="C73" s="43">
        <v>1</v>
      </c>
      <c r="D73" s="43">
        <v>13</v>
      </c>
      <c r="E73" s="20">
        <v>1030000000</v>
      </c>
      <c r="F73" s="82"/>
      <c r="G73" s="19">
        <f>G74</f>
        <v>0.6</v>
      </c>
    </row>
    <row r="74" spans="1:7" ht="33.75" x14ac:dyDescent="0.2">
      <c r="A74" s="45" t="s">
        <v>212</v>
      </c>
      <c r="B74" s="16">
        <v>650</v>
      </c>
      <c r="C74" s="43">
        <v>1</v>
      </c>
      <c r="D74" s="43">
        <v>13</v>
      </c>
      <c r="E74" s="20">
        <v>1030100000</v>
      </c>
      <c r="F74" s="82"/>
      <c r="G74" s="19">
        <f>G75</f>
        <v>0.6</v>
      </c>
    </row>
    <row r="75" spans="1:7" ht="22.5" x14ac:dyDescent="0.2">
      <c r="A75" s="45" t="s">
        <v>203</v>
      </c>
      <c r="B75" s="16">
        <v>650</v>
      </c>
      <c r="C75" s="43">
        <v>1</v>
      </c>
      <c r="D75" s="43">
        <v>13</v>
      </c>
      <c r="E75" s="20">
        <v>1030199990</v>
      </c>
      <c r="F75" s="83" t="s">
        <v>110</v>
      </c>
      <c r="G75" s="19">
        <f>G76</f>
        <v>0.6</v>
      </c>
    </row>
    <row r="76" spans="1:7" ht="22.5" x14ac:dyDescent="0.2">
      <c r="A76" s="41" t="s">
        <v>271</v>
      </c>
      <c r="B76" s="16">
        <v>650</v>
      </c>
      <c r="C76" s="20" t="s">
        <v>305</v>
      </c>
      <c r="D76" s="20">
        <v>13</v>
      </c>
      <c r="E76" s="20">
        <v>1030199990</v>
      </c>
      <c r="F76" s="83" t="s">
        <v>139</v>
      </c>
      <c r="G76" s="19">
        <f>G77</f>
        <v>0.6</v>
      </c>
    </row>
    <row r="77" spans="1:7" ht="22.5" x14ac:dyDescent="0.2">
      <c r="A77" s="41" t="s">
        <v>140</v>
      </c>
      <c r="B77" s="16">
        <v>650</v>
      </c>
      <c r="C77" s="20" t="s">
        <v>305</v>
      </c>
      <c r="D77" s="20">
        <v>13</v>
      </c>
      <c r="E77" s="20">
        <v>1030199990</v>
      </c>
      <c r="F77" s="83" t="s">
        <v>141</v>
      </c>
      <c r="G77" s="19">
        <f>G78</f>
        <v>0.6</v>
      </c>
    </row>
    <row r="78" spans="1:7" ht="22.5" x14ac:dyDescent="0.2">
      <c r="A78" s="41" t="s">
        <v>130</v>
      </c>
      <c r="B78" s="16">
        <v>650</v>
      </c>
      <c r="C78" s="20" t="s">
        <v>305</v>
      </c>
      <c r="D78" s="20">
        <v>13</v>
      </c>
      <c r="E78" s="20">
        <v>1030199990</v>
      </c>
      <c r="F78" s="37">
        <v>244</v>
      </c>
      <c r="G78" s="19">
        <v>0.6</v>
      </c>
    </row>
    <row r="79" spans="1:7" ht="22.5" x14ac:dyDescent="0.2">
      <c r="A79" s="181" t="s">
        <v>331</v>
      </c>
      <c r="B79" s="16">
        <v>650</v>
      </c>
      <c r="C79" s="43">
        <v>1</v>
      </c>
      <c r="D79" s="43">
        <v>13</v>
      </c>
      <c r="E79" s="28">
        <v>1200000000</v>
      </c>
      <c r="F79" s="37" t="s">
        <v>138</v>
      </c>
      <c r="G79" s="39">
        <f t="shared" ref="G79:G84" si="3">G80</f>
        <v>13</v>
      </c>
    </row>
    <row r="80" spans="1:7" ht="22.5" x14ac:dyDescent="0.2">
      <c r="A80" s="41" t="s">
        <v>314</v>
      </c>
      <c r="B80" s="16">
        <v>650</v>
      </c>
      <c r="C80" s="36">
        <v>1</v>
      </c>
      <c r="D80" s="36">
        <v>13</v>
      </c>
      <c r="E80" s="28" t="s">
        <v>315</v>
      </c>
      <c r="F80" s="38"/>
      <c r="G80" s="39">
        <f t="shared" si="3"/>
        <v>13</v>
      </c>
    </row>
    <row r="81" spans="1:7" ht="22.5" x14ac:dyDescent="0.2">
      <c r="A81" s="40" t="s">
        <v>202</v>
      </c>
      <c r="B81" s="16">
        <v>650</v>
      </c>
      <c r="C81" s="36">
        <v>1</v>
      </c>
      <c r="D81" s="36">
        <v>13</v>
      </c>
      <c r="E81" s="37" t="s">
        <v>316</v>
      </c>
      <c r="F81" s="38"/>
      <c r="G81" s="39">
        <f t="shared" si="3"/>
        <v>13</v>
      </c>
    </row>
    <row r="82" spans="1:7" ht="22.5" x14ac:dyDescent="0.2">
      <c r="A82" s="40" t="s">
        <v>203</v>
      </c>
      <c r="B82" s="16">
        <v>650</v>
      </c>
      <c r="C82" s="36">
        <v>1</v>
      </c>
      <c r="D82" s="36">
        <v>13</v>
      </c>
      <c r="E82" s="37" t="s">
        <v>317</v>
      </c>
      <c r="F82" s="38"/>
      <c r="G82" s="39">
        <f t="shared" si="3"/>
        <v>13</v>
      </c>
    </row>
    <row r="83" spans="1:7" ht="22.5" x14ac:dyDescent="0.2">
      <c r="A83" s="41" t="s">
        <v>271</v>
      </c>
      <c r="B83" s="16">
        <v>650</v>
      </c>
      <c r="C83" s="36">
        <v>1</v>
      </c>
      <c r="D83" s="36">
        <v>13</v>
      </c>
      <c r="E83" s="37" t="s">
        <v>317</v>
      </c>
      <c r="F83" s="38">
        <v>200</v>
      </c>
      <c r="G83" s="39">
        <f t="shared" si="3"/>
        <v>13</v>
      </c>
    </row>
    <row r="84" spans="1:7" ht="22.5" x14ac:dyDescent="0.2">
      <c r="A84" s="41" t="s">
        <v>140</v>
      </c>
      <c r="B84" s="16">
        <v>650</v>
      </c>
      <c r="C84" s="36">
        <v>1</v>
      </c>
      <c r="D84" s="36">
        <v>13</v>
      </c>
      <c r="E84" s="37" t="s">
        <v>317</v>
      </c>
      <c r="F84" s="38">
        <v>240</v>
      </c>
      <c r="G84" s="39">
        <f t="shared" si="3"/>
        <v>13</v>
      </c>
    </row>
    <row r="85" spans="1:7" ht="22.5" x14ac:dyDescent="0.2">
      <c r="A85" s="41" t="s">
        <v>130</v>
      </c>
      <c r="B85" s="16">
        <v>650</v>
      </c>
      <c r="C85" s="36">
        <v>1</v>
      </c>
      <c r="D85" s="36">
        <v>13</v>
      </c>
      <c r="E85" s="37" t="s">
        <v>317</v>
      </c>
      <c r="F85" s="37">
        <v>244</v>
      </c>
      <c r="G85" s="39">
        <v>13</v>
      </c>
    </row>
    <row r="86" spans="1:7" ht="22.5" x14ac:dyDescent="0.2">
      <c r="A86" s="40" t="s">
        <v>410</v>
      </c>
      <c r="B86" s="16">
        <v>650</v>
      </c>
      <c r="C86" s="36">
        <v>1</v>
      </c>
      <c r="D86" s="36">
        <v>13</v>
      </c>
      <c r="E86" s="37">
        <v>1700000000</v>
      </c>
      <c r="F86" s="37" t="s">
        <v>138</v>
      </c>
      <c r="G86" s="39">
        <f>G87+G96</f>
        <v>1137.4000000000001</v>
      </c>
    </row>
    <row r="87" spans="1:7" ht="33.75" x14ac:dyDescent="0.2">
      <c r="A87" s="40" t="s">
        <v>257</v>
      </c>
      <c r="B87" s="16">
        <v>650</v>
      </c>
      <c r="C87" s="36">
        <v>1</v>
      </c>
      <c r="D87" s="36">
        <v>13</v>
      </c>
      <c r="E87" s="37">
        <v>1700100000</v>
      </c>
      <c r="F87" s="37" t="s">
        <v>138</v>
      </c>
      <c r="G87" s="39">
        <f>G88</f>
        <v>1113.4000000000001</v>
      </c>
    </row>
    <row r="88" spans="1:7" ht="22.5" x14ac:dyDescent="0.2">
      <c r="A88" s="40" t="s">
        <v>203</v>
      </c>
      <c r="B88" s="16">
        <v>650</v>
      </c>
      <c r="C88" s="36">
        <v>1</v>
      </c>
      <c r="D88" s="36">
        <v>13</v>
      </c>
      <c r="E88" s="37">
        <v>1700199990</v>
      </c>
      <c r="F88" s="37" t="s">
        <v>110</v>
      </c>
      <c r="G88" s="39">
        <f>G89+G92</f>
        <v>1113.4000000000001</v>
      </c>
    </row>
    <row r="89" spans="1:7" ht="22.5" x14ac:dyDescent="0.2">
      <c r="A89" s="41" t="s">
        <v>271</v>
      </c>
      <c r="B89" s="16">
        <v>650</v>
      </c>
      <c r="C89" s="36">
        <v>1</v>
      </c>
      <c r="D89" s="36">
        <v>13</v>
      </c>
      <c r="E89" s="37">
        <v>1700199990</v>
      </c>
      <c r="F89" s="37" t="s">
        <v>139</v>
      </c>
      <c r="G89" s="39">
        <f>G90</f>
        <v>1066.4000000000001</v>
      </c>
    </row>
    <row r="90" spans="1:7" ht="22.5" x14ac:dyDescent="0.2">
      <c r="A90" s="41" t="s">
        <v>140</v>
      </c>
      <c r="B90" s="16">
        <v>650</v>
      </c>
      <c r="C90" s="36">
        <v>1</v>
      </c>
      <c r="D90" s="36">
        <v>13</v>
      </c>
      <c r="E90" s="37">
        <v>1700199990</v>
      </c>
      <c r="F90" s="37" t="s">
        <v>141</v>
      </c>
      <c r="G90" s="39">
        <f>G91</f>
        <v>1066.4000000000001</v>
      </c>
    </row>
    <row r="91" spans="1:7" ht="22.5" x14ac:dyDescent="0.2">
      <c r="A91" s="41" t="s">
        <v>130</v>
      </c>
      <c r="B91" s="16">
        <v>650</v>
      </c>
      <c r="C91" s="36">
        <v>1</v>
      </c>
      <c r="D91" s="36">
        <v>13</v>
      </c>
      <c r="E91" s="37">
        <v>1700199990</v>
      </c>
      <c r="F91" s="37">
        <v>244</v>
      </c>
      <c r="G91" s="39">
        <v>1066.4000000000001</v>
      </c>
    </row>
    <row r="92" spans="1:7" x14ac:dyDescent="0.2">
      <c r="A92" s="41" t="s">
        <v>149</v>
      </c>
      <c r="B92" s="16">
        <v>650</v>
      </c>
      <c r="C92" s="36">
        <v>1</v>
      </c>
      <c r="D92" s="36">
        <v>13</v>
      </c>
      <c r="E92" s="37">
        <v>1700199990</v>
      </c>
      <c r="F92" s="37" t="s">
        <v>150</v>
      </c>
      <c r="G92" s="39">
        <f>G93</f>
        <v>47</v>
      </c>
    </row>
    <row r="93" spans="1:7" x14ac:dyDescent="0.2">
      <c r="A93" s="41" t="s">
        <v>151</v>
      </c>
      <c r="B93" s="16">
        <v>650</v>
      </c>
      <c r="C93" s="36">
        <v>1</v>
      </c>
      <c r="D93" s="36">
        <v>13</v>
      </c>
      <c r="E93" s="37">
        <v>1700199990</v>
      </c>
      <c r="F93" s="37" t="s">
        <v>152</v>
      </c>
      <c r="G93" s="39">
        <f>G94+G95</f>
        <v>47</v>
      </c>
    </row>
    <row r="94" spans="1:7" x14ac:dyDescent="0.2">
      <c r="A94" s="41" t="s">
        <v>242</v>
      </c>
      <c r="B94" s="16">
        <v>650</v>
      </c>
      <c r="C94" s="36">
        <v>1</v>
      </c>
      <c r="D94" s="36">
        <v>13</v>
      </c>
      <c r="E94" s="37">
        <v>1700199990</v>
      </c>
      <c r="F94" s="37">
        <v>851</v>
      </c>
      <c r="G94" s="39">
        <v>20</v>
      </c>
    </row>
    <row r="95" spans="1:7" x14ac:dyDescent="0.2">
      <c r="A95" s="41" t="s">
        <v>243</v>
      </c>
      <c r="B95" s="16">
        <v>650</v>
      </c>
      <c r="C95" s="36">
        <v>1</v>
      </c>
      <c r="D95" s="36">
        <v>13</v>
      </c>
      <c r="E95" s="37">
        <v>1700199990</v>
      </c>
      <c r="F95" s="37">
        <v>852</v>
      </c>
      <c r="G95" s="39">
        <v>27</v>
      </c>
    </row>
    <row r="96" spans="1:7" ht="22.5" x14ac:dyDescent="0.2">
      <c r="A96" s="41" t="s">
        <v>237</v>
      </c>
      <c r="B96" s="16">
        <v>650</v>
      </c>
      <c r="C96" s="36">
        <v>1</v>
      </c>
      <c r="D96" s="36">
        <v>13</v>
      </c>
      <c r="E96" s="37">
        <v>1700400000</v>
      </c>
      <c r="F96" s="37"/>
      <c r="G96" s="39">
        <f>G97</f>
        <v>24</v>
      </c>
    </row>
    <row r="97" spans="1:7" ht="22.5" x14ac:dyDescent="0.2">
      <c r="A97" s="41" t="s">
        <v>203</v>
      </c>
      <c r="B97" s="16">
        <v>650</v>
      </c>
      <c r="C97" s="36">
        <v>1</v>
      </c>
      <c r="D97" s="36">
        <v>13</v>
      </c>
      <c r="E97" s="37">
        <v>1700499990</v>
      </c>
      <c r="F97" s="37" t="s">
        <v>110</v>
      </c>
      <c r="G97" s="39">
        <f>G98</f>
        <v>24</v>
      </c>
    </row>
    <row r="98" spans="1:7" ht="22.5" x14ac:dyDescent="0.2">
      <c r="A98" s="41" t="s">
        <v>271</v>
      </c>
      <c r="B98" s="16">
        <v>650</v>
      </c>
      <c r="C98" s="36">
        <v>1</v>
      </c>
      <c r="D98" s="36">
        <v>13</v>
      </c>
      <c r="E98" s="37">
        <v>1700499990</v>
      </c>
      <c r="F98" s="37" t="s">
        <v>139</v>
      </c>
      <c r="G98" s="39">
        <f>G99</f>
        <v>24</v>
      </c>
    </row>
    <row r="99" spans="1:7" ht="22.5" x14ac:dyDescent="0.2">
      <c r="A99" s="41" t="s">
        <v>140</v>
      </c>
      <c r="B99" s="16">
        <v>650</v>
      </c>
      <c r="C99" s="36">
        <v>1</v>
      </c>
      <c r="D99" s="36">
        <v>13</v>
      </c>
      <c r="E99" s="37">
        <v>1700499990</v>
      </c>
      <c r="F99" s="37" t="s">
        <v>141</v>
      </c>
      <c r="G99" s="39">
        <f>G100</f>
        <v>24</v>
      </c>
    </row>
    <row r="100" spans="1:7" ht="22.5" x14ac:dyDescent="0.2">
      <c r="A100" s="41" t="s">
        <v>130</v>
      </c>
      <c r="B100" s="16">
        <v>650</v>
      </c>
      <c r="C100" s="36">
        <v>1</v>
      </c>
      <c r="D100" s="36">
        <v>13</v>
      </c>
      <c r="E100" s="37">
        <v>1700499990</v>
      </c>
      <c r="F100" s="37">
        <v>244</v>
      </c>
      <c r="G100" s="39">
        <v>24</v>
      </c>
    </row>
    <row r="101" spans="1:7" ht="22.5" x14ac:dyDescent="0.2">
      <c r="A101" s="40" t="s">
        <v>505</v>
      </c>
      <c r="B101" s="16">
        <v>650</v>
      </c>
      <c r="C101" s="36">
        <v>1</v>
      </c>
      <c r="D101" s="36">
        <v>13</v>
      </c>
      <c r="E101" s="37">
        <v>1800000000</v>
      </c>
      <c r="F101" s="37" t="s">
        <v>138</v>
      </c>
      <c r="G101" s="39">
        <f>G102</f>
        <v>4942</v>
      </c>
    </row>
    <row r="102" spans="1:7" ht="22.5" x14ac:dyDescent="0.2">
      <c r="A102" s="40" t="s">
        <v>250</v>
      </c>
      <c r="B102" s="16">
        <v>650</v>
      </c>
      <c r="C102" s="36">
        <v>1</v>
      </c>
      <c r="D102" s="36">
        <v>13</v>
      </c>
      <c r="E102" s="37">
        <v>1810000000</v>
      </c>
      <c r="F102" s="37" t="s">
        <v>138</v>
      </c>
      <c r="G102" s="39">
        <f>G103+G126</f>
        <v>4942</v>
      </c>
    </row>
    <row r="103" spans="1:7" ht="33.75" x14ac:dyDescent="0.2">
      <c r="A103" s="40" t="s">
        <v>251</v>
      </c>
      <c r="B103" s="16">
        <v>650</v>
      </c>
      <c r="C103" s="36">
        <v>1</v>
      </c>
      <c r="D103" s="36">
        <v>13</v>
      </c>
      <c r="E103" s="37">
        <v>1810100000</v>
      </c>
      <c r="F103" s="37"/>
      <c r="G103" s="39">
        <f>G104+G118</f>
        <v>4917</v>
      </c>
    </row>
    <row r="104" spans="1:7" ht="22.5" x14ac:dyDescent="0.2">
      <c r="A104" s="40" t="s">
        <v>200</v>
      </c>
      <c r="B104" s="16">
        <v>650</v>
      </c>
      <c r="C104" s="36">
        <v>1</v>
      </c>
      <c r="D104" s="36">
        <v>13</v>
      </c>
      <c r="E104" s="37">
        <v>1810100590</v>
      </c>
      <c r="F104" s="37" t="s">
        <v>110</v>
      </c>
      <c r="G104" s="39">
        <f>G105+G110+G113</f>
        <v>4818</v>
      </c>
    </row>
    <row r="105" spans="1:7" ht="45" x14ac:dyDescent="0.2">
      <c r="A105" s="40" t="s">
        <v>142</v>
      </c>
      <c r="B105" s="16">
        <v>650</v>
      </c>
      <c r="C105" s="36">
        <v>1</v>
      </c>
      <c r="D105" s="36">
        <v>13</v>
      </c>
      <c r="E105" s="37">
        <v>1810100590</v>
      </c>
      <c r="F105" s="37" t="s">
        <v>143</v>
      </c>
      <c r="G105" s="39">
        <f>G106</f>
        <v>4546</v>
      </c>
    </row>
    <row r="106" spans="1:7" x14ac:dyDescent="0.2">
      <c r="A106" s="40" t="s">
        <v>144</v>
      </c>
      <c r="B106" s="16">
        <v>650</v>
      </c>
      <c r="C106" s="36">
        <v>1</v>
      </c>
      <c r="D106" s="36">
        <v>13</v>
      </c>
      <c r="E106" s="37">
        <v>1810100590</v>
      </c>
      <c r="F106" s="37" t="s">
        <v>145</v>
      </c>
      <c r="G106" s="39">
        <f>G107+G108+G109</f>
        <v>4546</v>
      </c>
    </row>
    <row r="107" spans="1:7" x14ac:dyDescent="0.2">
      <c r="A107" s="41" t="s">
        <v>240</v>
      </c>
      <c r="B107" s="16">
        <v>650</v>
      </c>
      <c r="C107" s="36">
        <v>1</v>
      </c>
      <c r="D107" s="36">
        <v>13</v>
      </c>
      <c r="E107" s="37">
        <v>1810100590</v>
      </c>
      <c r="F107" s="37">
        <v>111</v>
      </c>
      <c r="G107" s="39">
        <v>3200</v>
      </c>
    </row>
    <row r="108" spans="1:7" ht="22.5" x14ac:dyDescent="0.2">
      <c r="A108" s="41" t="s">
        <v>133</v>
      </c>
      <c r="B108" s="16">
        <v>650</v>
      </c>
      <c r="C108" s="36">
        <v>1</v>
      </c>
      <c r="D108" s="36">
        <v>13</v>
      </c>
      <c r="E108" s="37">
        <v>1810100590</v>
      </c>
      <c r="F108" s="37">
        <v>112</v>
      </c>
      <c r="G108" s="39">
        <v>356</v>
      </c>
    </row>
    <row r="109" spans="1:7" ht="33.75" x14ac:dyDescent="0.2">
      <c r="A109" s="41" t="s">
        <v>241</v>
      </c>
      <c r="B109" s="16">
        <v>650</v>
      </c>
      <c r="C109" s="36">
        <v>1</v>
      </c>
      <c r="D109" s="36">
        <v>13</v>
      </c>
      <c r="E109" s="37">
        <v>1810100590</v>
      </c>
      <c r="F109" s="37">
        <v>119</v>
      </c>
      <c r="G109" s="84">
        <v>990</v>
      </c>
    </row>
    <row r="110" spans="1:7" ht="22.5" x14ac:dyDescent="0.2">
      <c r="A110" s="41" t="s">
        <v>271</v>
      </c>
      <c r="B110" s="16">
        <v>650</v>
      </c>
      <c r="C110" s="36">
        <v>1</v>
      </c>
      <c r="D110" s="36">
        <v>13</v>
      </c>
      <c r="E110" s="37">
        <v>1810100590</v>
      </c>
      <c r="F110" s="37" t="s">
        <v>139</v>
      </c>
      <c r="G110" s="39">
        <f>G111</f>
        <v>246</v>
      </c>
    </row>
    <row r="111" spans="1:7" ht="22.5" x14ac:dyDescent="0.2">
      <c r="A111" s="41" t="s">
        <v>140</v>
      </c>
      <c r="B111" s="16">
        <v>650</v>
      </c>
      <c r="C111" s="36">
        <v>1</v>
      </c>
      <c r="D111" s="36">
        <v>13</v>
      </c>
      <c r="E111" s="37">
        <v>1810100590</v>
      </c>
      <c r="F111" s="37" t="s">
        <v>141</v>
      </c>
      <c r="G111" s="39">
        <f>G112</f>
        <v>246</v>
      </c>
    </row>
    <row r="112" spans="1:7" ht="22.5" x14ac:dyDescent="0.2">
      <c r="A112" s="41" t="s">
        <v>130</v>
      </c>
      <c r="B112" s="16">
        <v>650</v>
      </c>
      <c r="C112" s="36">
        <v>1</v>
      </c>
      <c r="D112" s="36">
        <v>13</v>
      </c>
      <c r="E112" s="37">
        <v>1810100590</v>
      </c>
      <c r="F112" s="37">
        <v>244</v>
      </c>
      <c r="G112" s="39">
        <v>246</v>
      </c>
    </row>
    <row r="113" spans="1:7" x14ac:dyDescent="0.2">
      <c r="A113" s="41" t="s">
        <v>149</v>
      </c>
      <c r="B113" s="16">
        <v>650</v>
      </c>
      <c r="C113" s="36">
        <v>1</v>
      </c>
      <c r="D113" s="36">
        <v>13</v>
      </c>
      <c r="E113" s="37">
        <v>1810100590</v>
      </c>
      <c r="F113" s="37" t="s">
        <v>150</v>
      </c>
      <c r="G113" s="39">
        <f>G114</f>
        <v>26</v>
      </c>
    </row>
    <row r="114" spans="1:7" x14ac:dyDescent="0.2">
      <c r="A114" s="41" t="s">
        <v>151</v>
      </c>
      <c r="B114" s="16">
        <v>650</v>
      </c>
      <c r="C114" s="36">
        <v>1</v>
      </c>
      <c r="D114" s="36">
        <v>13</v>
      </c>
      <c r="E114" s="37">
        <v>1810100590</v>
      </c>
      <c r="F114" s="37" t="s">
        <v>152</v>
      </c>
      <c r="G114" s="39">
        <f>G116+G117+G115</f>
        <v>26</v>
      </c>
    </row>
    <row r="115" spans="1:7" x14ac:dyDescent="0.2">
      <c r="A115" s="41" t="s">
        <v>242</v>
      </c>
      <c r="B115" s="16">
        <v>650</v>
      </c>
      <c r="C115" s="36">
        <v>1</v>
      </c>
      <c r="D115" s="36">
        <v>13</v>
      </c>
      <c r="E115" s="37">
        <v>1810100590</v>
      </c>
      <c r="F115" s="37" t="s">
        <v>474</v>
      </c>
      <c r="G115" s="39">
        <v>12</v>
      </c>
    </row>
    <row r="116" spans="1:7" x14ac:dyDescent="0.2">
      <c r="A116" s="41" t="s">
        <v>243</v>
      </c>
      <c r="B116" s="16">
        <v>650</v>
      </c>
      <c r="C116" s="36">
        <v>1</v>
      </c>
      <c r="D116" s="36">
        <v>13</v>
      </c>
      <c r="E116" s="37">
        <v>1810100590</v>
      </c>
      <c r="F116" s="37">
        <v>852</v>
      </c>
      <c r="G116" s="39">
        <v>4</v>
      </c>
    </row>
    <row r="117" spans="1:7" x14ac:dyDescent="0.2">
      <c r="A117" s="41" t="s">
        <v>333</v>
      </c>
      <c r="B117" s="16">
        <v>650</v>
      </c>
      <c r="C117" s="36">
        <v>1</v>
      </c>
      <c r="D117" s="36">
        <v>13</v>
      </c>
      <c r="E117" s="37">
        <v>1810100590</v>
      </c>
      <c r="F117" s="37" t="s">
        <v>334</v>
      </c>
      <c r="G117" s="39">
        <v>10</v>
      </c>
    </row>
    <row r="118" spans="1:7" x14ac:dyDescent="0.2">
      <c r="A118" s="5" t="s">
        <v>201</v>
      </c>
      <c r="B118" s="16">
        <v>650</v>
      </c>
      <c r="C118" s="36">
        <v>1</v>
      </c>
      <c r="D118" s="36">
        <v>13</v>
      </c>
      <c r="E118" s="37">
        <v>1810102400</v>
      </c>
      <c r="F118" s="37" t="s">
        <v>110</v>
      </c>
      <c r="G118" s="39">
        <f>G119+G122</f>
        <v>99</v>
      </c>
    </row>
    <row r="119" spans="1:7" ht="22.5" x14ac:dyDescent="0.2">
      <c r="A119" s="41" t="s">
        <v>271</v>
      </c>
      <c r="B119" s="16">
        <v>650</v>
      </c>
      <c r="C119" s="36">
        <v>1</v>
      </c>
      <c r="D119" s="36">
        <v>13</v>
      </c>
      <c r="E119" s="37">
        <v>1810102400</v>
      </c>
      <c r="F119" s="37" t="s">
        <v>139</v>
      </c>
      <c r="G119" s="39">
        <f>G120</f>
        <v>70</v>
      </c>
    </row>
    <row r="120" spans="1:7" ht="22.5" x14ac:dyDescent="0.2">
      <c r="A120" s="41" t="s">
        <v>140</v>
      </c>
      <c r="B120" s="16">
        <v>650</v>
      </c>
      <c r="C120" s="36">
        <v>1</v>
      </c>
      <c r="D120" s="36">
        <v>13</v>
      </c>
      <c r="E120" s="37">
        <v>1810102400</v>
      </c>
      <c r="F120" s="37" t="s">
        <v>141</v>
      </c>
      <c r="G120" s="39">
        <f>G121</f>
        <v>70</v>
      </c>
    </row>
    <row r="121" spans="1:7" ht="22.5" x14ac:dyDescent="0.2">
      <c r="A121" s="41" t="s">
        <v>130</v>
      </c>
      <c r="B121" s="16">
        <v>650</v>
      </c>
      <c r="C121" s="36">
        <v>1</v>
      </c>
      <c r="D121" s="36">
        <v>13</v>
      </c>
      <c r="E121" s="37" t="s">
        <v>473</v>
      </c>
      <c r="F121" s="37">
        <v>244</v>
      </c>
      <c r="G121" s="39">
        <v>70</v>
      </c>
    </row>
    <row r="122" spans="1:7" x14ac:dyDescent="0.2">
      <c r="A122" s="41" t="s">
        <v>149</v>
      </c>
      <c r="B122" s="16">
        <v>650</v>
      </c>
      <c r="C122" s="36">
        <v>1</v>
      </c>
      <c r="D122" s="36">
        <v>13</v>
      </c>
      <c r="E122" s="37">
        <v>1810102400</v>
      </c>
      <c r="F122" s="37" t="s">
        <v>150</v>
      </c>
      <c r="G122" s="39">
        <f>G123</f>
        <v>29</v>
      </c>
    </row>
    <row r="123" spans="1:7" x14ac:dyDescent="0.2">
      <c r="A123" s="41" t="s">
        <v>151</v>
      </c>
      <c r="B123" s="16">
        <v>650</v>
      </c>
      <c r="C123" s="36">
        <v>1</v>
      </c>
      <c r="D123" s="36">
        <v>13</v>
      </c>
      <c r="E123" s="37">
        <v>1810102400</v>
      </c>
      <c r="F123" s="37" t="s">
        <v>152</v>
      </c>
      <c r="G123" s="39">
        <f>G125+G124</f>
        <v>29</v>
      </c>
    </row>
    <row r="124" spans="1:7" x14ac:dyDescent="0.2">
      <c r="A124" s="41" t="s">
        <v>243</v>
      </c>
      <c r="B124" s="16">
        <v>650</v>
      </c>
      <c r="C124" s="36">
        <v>1</v>
      </c>
      <c r="D124" s="36">
        <v>13</v>
      </c>
      <c r="E124" s="37">
        <v>1810102400</v>
      </c>
      <c r="F124" s="37" t="s">
        <v>475</v>
      </c>
      <c r="G124" s="39">
        <v>4</v>
      </c>
    </row>
    <row r="125" spans="1:7" x14ac:dyDescent="0.2">
      <c r="A125" s="41" t="s">
        <v>333</v>
      </c>
      <c r="B125" s="16">
        <v>650</v>
      </c>
      <c r="C125" s="36">
        <v>1</v>
      </c>
      <c r="D125" s="36">
        <v>13</v>
      </c>
      <c r="E125" s="37">
        <v>1810102400</v>
      </c>
      <c r="F125" s="37" t="s">
        <v>334</v>
      </c>
      <c r="G125" s="39">
        <v>25</v>
      </c>
    </row>
    <row r="126" spans="1:7" ht="22.5" x14ac:dyDescent="0.2">
      <c r="A126" s="41" t="s">
        <v>235</v>
      </c>
      <c r="B126" s="16">
        <v>650</v>
      </c>
      <c r="C126" s="36">
        <v>1</v>
      </c>
      <c r="D126" s="36">
        <v>13</v>
      </c>
      <c r="E126" s="37" t="s">
        <v>406</v>
      </c>
      <c r="F126" s="37"/>
      <c r="G126" s="39">
        <f>G127</f>
        <v>25</v>
      </c>
    </row>
    <row r="127" spans="1:7" ht="22.5" x14ac:dyDescent="0.2">
      <c r="A127" s="41" t="s">
        <v>271</v>
      </c>
      <c r="B127" s="16">
        <v>650</v>
      </c>
      <c r="C127" s="36">
        <v>1</v>
      </c>
      <c r="D127" s="36">
        <v>13</v>
      </c>
      <c r="E127" s="37">
        <v>1810302400</v>
      </c>
      <c r="F127" s="37" t="s">
        <v>139</v>
      </c>
      <c r="G127" s="39">
        <f>G128</f>
        <v>25</v>
      </c>
    </row>
    <row r="128" spans="1:7" ht="22.5" x14ac:dyDescent="0.2">
      <c r="A128" s="41" t="s">
        <v>140</v>
      </c>
      <c r="B128" s="16">
        <v>650</v>
      </c>
      <c r="C128" s="36">
        <v>1</v>
      </c>
      <c r="D128" s="36">
        <v>13</v>
      </c>
      <c r="E128" s="37">
        <v>1810302400</v>
      </c>
      <c r="F128" s="37" t="s">
        <v>141</v>
      </c>
      <c r="G128" s="39">
        <f>G129</f>
        <v>25</v>
      </c>
    </row>
    <row r="129" spans="1:7" ht="22.5" x14ac:dyDescent="0.2">
      <c r="A129" s="41" t="s">
        <v>130</v>
      </c>
      <c r="B129" s="16">
        <v>650</v>
      </c>
      <c r="C129" s="36">
        <v>1</v>
      </c>
      <c r="D129" s="36">
        <v>13</v>
      </c>
      <c r="E129" s="37">
        <v>1810302400</v>
      </c>
      <c r="F129" s="37">
        <v>244</v>
      </c>
      <c r="G129" s="39">
        <v>25</v>
      </c>
    </row>
    <row r="130" spans="1:7" x14ac:dyDescent="0.2">
      <c r="A130" s="35" t="s">
        <v>35</v>
      </c>
      <c r="B130" s="16">
        <v>650</v>
      </c>
      <c r="C130" s="36">
        <v>2</v>
      </c>
      <c r="D130" s="36">
        <v>0</v>
      </c>
      <c r="E130" s="37" t="s">
        <v>138</v>
      </c>
      <c r="F130" s="37" t="s">
        <v>138</v>
      </c>
      <c r="G130" s="39">
        <f t="shared" ref="G130:G133" si="4">G131</f>
        <v>394</v>
      </c>
    </row>
    <row r="131" spans="1:7" x14ac:dyDescent="0.2">
      <c r="A131" s="35" t="s">
        <v>36</v>
      </c>
      <c r="B131" s="16">
        <v>650</v>
      </c>
      <c r="C131" s="36">
        <v>2</v>
      </c>
      <c r="D131" s="36">
        <v>3</v>
      </c>
      <c r="E131" s="37" t="s">
        <v>138</v>
      </c>
      <c r="F131" s="37" t="s">
        <v>138</v>
      </c>
      <c r="G131" s="39">
        <f t="shared" si="4"/>
        <v>394</v>
      </c>
    </row>
    <row r="132" spans="1:7" x14ac:dyDescent="0.2">
      <c r="A132" s="40" t="s">
        <v>160</v>
      </c>
      <c r="B132" s="16">
        <v>650</v>
      </c>
      <c r="C132" s="36">
        <v>2</v>
      </c>
      <c r="D132" s="36">
        <v>3</v>
      </c>
      <c r="E132" s="37">
        <v>5000000000</v>
      </c>
      <c r="F132" s="37" t="s">
        <v>138</v>
      </c>
      <c r="G132" s="39">
        <f t="shared" si="4"/>
        <v>394</v>
      </c>
    </row>
    <row r="133" spans="1:7" ht="22.5" x14ac:dyDescent="0.2">
      <c r="A133" s="40" t="s">
        <v>253</v>
      </c>
      <c r="B133" s="16">
        <v>650</v>
      </c>
      <c r="C133" s="36">
        <v>2</v>
      </c>
      <c r="D133" s="36">
        <v>3</v>
      </c>
      <c r="E133" s="37" t="s">
        <v>309</v>
      </c>
      <c r="F133" s="37"/>
      <c r="G133" s="39">
        <f t="shared" si="4"/>
        <v>394</v>
      </c>
    </row>
    <row r="134" spans="1:7" ht="22.5" x14ac:dyDescent="0.2">
      <c r="A134" s="40" t="s">
        <v>205</v>
      </c>
      <c r="B134" s="16">
        <v>650</v>
      </c>
      <c r="C134" s="36">
        <v>2</v>
      </c>
      <c r="D134" s="36">
        <v>3</v>
      </c>
      <c r="E134" s="37">
        <v>5000151180</v>
      </c>
      <c r="F134" s="37" t="s">
        <v>110</v>
      </c>
      <c r="G134" s="39">
        <f>G135+G140</f>
        <v>394</v>
      </c>
    </row>
    <row r="135" spans="1:7" ht="45" x14ac:dyDescent="0.2">
      <c r="A135" s="5" t="s">
        <v>142</v>
      </c>
      <c r="B135" s="16">
        <v>650</v>
      </c>
      <c r="C135" s="36">
        <v>2</v>
      </c>
      <c r="D135" s="36">
        <v>3</v>
      </c>
      <c r="E135" s="37">
        <v>5000151180</v>
      </c>
      <c r="F135" s="37" t="s">
        <v>143</v>
      </c>
      <c r="G135" s="39">
        <f>G136</f>
        <v>213</v>
      </c>
    </row>
    <row r="136" spans="1:7" ht="22.5" x14ac:dyDescent="0.2">
      <c r="A136" s="5" t="s">
        <v>147</v>
      </c>
      <c r="B136" s="16">
        <v>650</v>
      </c>
      <c r="C136" s="36">
        <v>2</v>
      </c>
      <c r="D136" s="36">
        <v>3</v>
      </c>
      <c r="E136" s="37">
        <v>5000151180</v>
      </c>
      <c r="F136" s="37" t="s">
        <v>148</v>
      </c>
      <c r="G136" s="39">
        <f>G137+G139+G138</f>
        <v>213</v>
      </c>
    </row>
    <row r="137" spans="1:7" x14ac:dyDescent="0.2">
      <c r="A137" s="41" t="s">
        <v>238</v>
      </c>
      <c r="B137" s="16">
        <v>650</v>
      </c>
      <c r="C137" s="36">
        <v>2</v>
      </c>
      <c r="D137" s="36">
        <v>3</v>
      </c>
      <c r="E137" s="37">
        <v>5000151180</v>
      </c>
      <c r="F137" s="37">
        <v>121</v>
      </c>
      <c r="G137" s="39">
        <v>136</v>
      </c>
    </row>
    <row r="138" spans="1:7" ht="22.5" x14ac:dyDescent="0.2">
      <c r="A138" s="41" t="s">
        <v>129</v>
      </c>
      <c r="B138" s="16">
        <v>650</v>
      </c>
      <c r="C138" s="36">
        <v>2</v>
      </c>
      <c r="D138" s="36">
        <v>3</v>
      </c>
      <c r="E138" s="37">
        <v>5000151180</v>
      </c>
      <c r="F138" s="37" t="s">
        <v>476</v>
      </c>
      <c r="G138" s="39">
        <v>35</v>
      </c>
    </row>
    <row r="139" spans="1:7" ht="33.75" x14ac:dyDescent="0.2">
      <c r="A139" s="41" t="s">
        <v>239</v>
      </c>
      <c r="B139" s="16">
        <v>650</v>
      </c>
      <c r="C139" s="36">
        <v>2</v>
      </c>
      <c r="D139" s="36">
        <v>3</v>
      </c>
      <c r="E139" s="37">
        <v>5000151180</v>
      </c>
      <c r="F139" s="37">
        <v>129</v>
      </c>
      <c r="G139" s="39">
        <v>42</v>
      </c>
    </row>
    <row r="140" spans="1:7" x14ac:dyDescent="0.2">
      <c r="A140" s="41"/>
      <c r="B140" s="16">
        <v>650</v>
      </c>
      <c r="C140" s="36">
        <v>2</v>
      </c>
      <c r="D140" s="36">
        <v>3</v>
      </c>
      <c r="E140" s="37">
        <v>5000151180</v>
      </c>
      <c r="F140" s="37" t="s">
        <v>139</v>
      </c>
      <c r="G140" s="39">
        <f>G141</f>
        <v>181</v>
      </c>
    </row>
    <row r="141" spans="1:7" ht="22.5" x14ac:dyDescent="0.2">
      <c r="A141" s="41" t="s">
        <v>130</v>
      </c>
      <c r="B141" s="16">
        <v>650</v>
      </c>
      <c r="C141" s="36">
        <v>2</v>
      </c>
      <c r="D141" s="36">
        <v>3</v>
      </c>
      <c r="E141" s="37">
        <v>5000151180</v>
      </c>
      <c r="F141" s="37" t="s">
        <v>339</v>
      </c>
      <c r="G141" s="39">
        <v>181</v>
      </c>
    </row>
    <row r="142" spans="1:7" x14ac:dyDescent="0.2">
      <c r="A142" s="35" t="s">
        <v>37</v>
      </c>
      <c r="B142" s="16">
        <v>650</v>
      </c>
      <c r="C142" s="36">
        <v>3</v>
      </c>
      <c r="D142" s="36">
        <v>0</v>
      </c>
      <c r="E142" s="37" t="s">
        <v>138</v>
      </c>
      <c r="F142" s="37" t="s">
        <v>138</v>
      </c>
      <c r="G142" s="39">
        <f>G143+G151+G165</f>
        <v>61</v>
      </c>
    </row>
    <row r="143" spans="1:7" x14ac:dyDescent="0.2">
      <c r="A143" s="35" t="s">
        <v>38</v>
      </c>
      <c r="B143" s="16">
        <v>650</v>
      </c>
      <c r="C143" s="36">
        <v>3</v>
      </c>
      <c r="D143" s="36">
        <v>4</v>
      </c>
      <c r="E143" s="37" t="s">
        <v>138</v>
      </c>
      <c r="F143" s="37" t="s">
        <v>138</v>
      </c>
      <c r="G143" s="39">
        <f t="shared" ref="G143:G149" si="5">G144</f>
        <v>40</v>
      </c>
    </row>
    <row r="144" spans="1:7" ht="78.75" x14ac:dyDescent="0.2">
      <c r="A144" s="40" t="s">
        <v>409</v>
      </c>
      <c r="B144" s="16">
        <v>650</v>
      </c>
      <c r="C144" s="36">
        <v>3</v>
      </c>
      <c r="D144" s="36">
        <v>4</v>
      </c>
      <c r="E144" s="37">
        <v>1000000000</v>
      </c>
      <c r="F144" s="37"/>
      <c r="G144" s="39">
        <f t="shared" si="5"/>
        <v>40</v>
      </c>
    </row>
    <row r="145" spans="1:7" x14ac:dyDescent="0.2">
      <c r="A145" s="35" t="s">
        <v>156</v>
      </c>
      <c r="B145" s="16">
        <v>650</v>
      </c>
      <c r="C145" s="36">
        <v>3</v>
      </c>
      <c r="D145" s="36">
        <v>4</v>
      </c>
      <c r="E145" s="37">
        <v>1010000000</v>
      </c>
      <c r="F145" s="37"/>
      <c r="G145" s="39">
        <f t="shared" si="5"/>
        <v>40</v>
      </c>
    </row>
    <row r="146" spans="1:7" ht="33.75" x14ac:dyDescent="0.2">
      <c r="A146" s="41" t="s">
        <v>206</v>
      </c>
      <c r="B146" s="16">
        <v>650</v>
      </c>
      <c r="C146" s="36">
        <v>3</v>
      </c>
      <c r="D146" s="36">
        <v>4</v>
      </c>
      <c r="E146" s="37">
        <v>1010800000</v>
      </c>
      <c r="F146" s="37"/>
      <c r="G146" s="39">
        <f t="shared" si="5"/>
        <v>40</v>
      </c>
    </row>
    <row r="147" spans="1:7" ht="45" x14ac:dyDescent="0.2">
      <c r="A147" s="41" t="s">
        <v>207</v>
      </c>
      <c r="B147" s="16">
        <v>650</v>
      </c>
      <c r="C147" s="36">
        <v>3</v>
      </c>
      <c r="D147" s="36">
        <v>4</v>
      </c>
      <c r="E147" s="37" t="s">
        <v>270</v>
      </c>
      <c r="F147" s="37" t="s">
        <v>110</v>
      </c>
      <c r="G147" s="39">
        <f t="shared" si="5"/>
        <v>40</v>
      </c>
    </row>
    <row r="148" spans="1:7" ht="22.5" x14ac:dyDescent="0.2">
      <c r="A148" s="41" t="s">
        <v>271</v>
      </c>
      <c r="B148" s="16">
        <v>650</v>
      </c>
      <c r="C148" s="36">
        <v>3</v>
      </c>
      <c r="D148" s="36">
        <v>4</v>
      </c>
      <c r="E148" s="37" t="s">
        <v>270</v>
      </c>
      <c r="F148" s="37" t="s">
        <v>139</v>
      </c>
      <c r="G148" s="39">
        <f t="shared" si="5"/>
        <v>40</v>
      </c>
    </row>
    <row r="149" spans="1:7" ht="22.5" x14ac:dyDescent="0.2">
      <c r="A149" s="41" t="s">
        <v>140</v>
      </c>
      <c r="B149" s="16">
        <v>650</v>
      </c>
      <c r="C149" s="36">
        <v>3</v>
      </c>
      <c r="D149" s="36">
        <v>4</v>
      </c>
      <c r="E149" s="37" t="s">
        <v>270</v>
      </c>
      <c r="F149" s="37" t="s">
        <v>141</v>
      </c>
      <c r="G149" s="39">
        <f t="shared" si="5"/>
        <v>40</v>
      </c>
    </row>
    <row r="150" spans="1:7" ht="22.5" x14ac:dyDescent="0.2">
      <c r="A150" s="41" t="s">
        <v>130</v>
      </c>
      <c r="B150" s="16">
        <v>650</v>
      </c>
      <c r="C150" s="36">
        <v>3</v>
      </c>
      <c r="D150" s="36">
        <v>4</v>
      </c>
      <c r="E150" s="37" t="s">
        <v>270</v>
      </c>
      <c r="F150" s="37">
        <v>244</v>
      </c>
      <c r="G150" s="39">
        <v>40</v>
      </c>
    </row>
    <row r="151" spans="1:7" ht="22.5" x14ac:dyDescent="0.2">
      <c r="A151" s="35" t="s">
        <v>112</v>
      </c>
      <c r="B151" s="16">
        <v>650</v>
      </c>
      <c r="C151" s="36">
        <v>3</v>
      </c>
      <c r="D151" s="36">
        <v>9</v>
      </c>
      <c r="E151" s="37" t="s">
        <v>138</v>
      </c>
      <c r="F151" s="37" t="s">
        <v>138</v>
      </c>
      <c r="G151" s="39">
        <f>G152</f>
        <v>10</v>
      </c>
    </row>
    <row r="152" spans="1:7" ht="33.75" x14ac:dyDescent="0.2">
      <c r="A152" s="40" t="s">
        <v>313</v>
      </c>
      <c r="B152" s="16">
        <v>650</v>
      </c>
      <c r="C152" s="36">
        <v>3</v>
      </c>
      <c r="D152" s="36">
        <v>9</v>
      </c>
      <c r="E152" s="37">
        <v>1100000000</v>
      </c>
      <c r="F152" s="37" t="s">
        <v>138</v>
      </c>
      <c r="G152" s="39">
        <f>G153+G159</f>
        <v>10</v>
      </c>
    </row>
    <row r="153" spans="1:7" ht="33.75" x14ac:dyDescent="0.2">
      <c r="A153" s="40" t="s">
        <v>157</v>
      </c>
      <c r="B153" s="16">
        <v>650</v>
      </c>
      <c r="C153" s="36">
        <v>3</v>
      </c>
      <c r="D153" s="36">
        <v>9</v>
      </c>
      <c r="E153" s="37">
        <v>1110000000</v>
      </c>
      <c r="F153" s="37" t="s">
        <v>138</v>
      </c>
      <c r="G153" s="39">
        <f>G154</f>
        <v>5</v>
      </c>
    </row>
    <row r="154" spans="1:7" ht="22.5" x14ac:dyDescent="0.2">
      <c r="A154" s="40" t="s">
        <v>208</v>
      </c>
      <c r="B154" s="16">
        <v>650</v>
      </c>
      <c r="C154" s="36">
        <v>3</v>
      </c>
      <c r="D154" s="36">
        <v>9</v>
      </c>
      <c r="E154" s="37">
        <v>1110100000</v>
      </c>
      <c r="F154" s="37" t="s">
        <v>138</v>
      </c>
      <c r="G154" s="39">
        <f>G155</f>
        <v>5</v>
      </c>
    </row>
    <row r="155" spans="1:7" ht="22.5" x14ac:dyDescent="0.2">
      <c r="A155" s="40" t="s">
        <v>203</v>
      </c>
      <c r="B155" s="16">
        <v>650</v>
      </c>
      <c r="C155" s="36">
        <v>3</v>
      </c>
      <c r="D155" s="36">
        <v>9</v>
      </c>
      <c r="E155" s="37">
        <v>1110199990</v>
      </c>
      <c r="F155" s="37" t="s">
        <v>110</v>
      </c>
      <c r="G155" s="39">
        <f>G156</f>
        <v>5</v>
      </c>
    </row>
    <row r="156" spans="1:7" ht="22.5" x14ac:dyDescent="0.2">
      <c r="A156" s="41" t="s">
        <v>271</v>
      </c>
      <c r="B156" s="16">
        <v>650</v>
      </c>
      <c r="C156" s="36">
        <v>3</v>
      </c>
      <c r="D156" s="36">
        <v>9</v>
      </c>
      <c r="E156" s="37" t="s">
        <v>308</v>
      </c>
      <c r="F156" s="37" t="s">
        <v>139</v>
      </c>
      <c r="G156" s="39">
        <f>G157</f>
        <v>5</v>
      </c>
    </row>
    <row r="157" spans="1:7" ht="22.5" x14ac:dyDescent="0.2">
      <c r="A157" s="41" t="s">
        <v>140</v>
      </c>
      <c r="B157" s="16">
        <v>650</v>
      </c>
      <c r="C157" s="36">
        <v>3</v>
      </c>
      <c r="D157" s="36">
        <v>9</v>
      </c>
      <c r="E157" s="37">
        <v>1110199990</v>
      </c>
      <c r="F157" s="37" t="s">
        <v>141</v>
      </c>
      <c r="G157" s="39">
        <f>G158</f>
        <v>5</v>
      </c>
    </row>
    <row r="158" spans="1:7" ht="22.5" x14ac:dyDescent="0.2">
      <c r="A158" s="41" t="s">
        <v>130</v>
      </c>
      <c r="B158" s="16">
        <v>650</v>
      </c>
      <c r="C158" s="36">
        <v>3</v>
      </c>
      <c r="D158" s="36">
        <v>9</v>
      </c>
      <c r="E158" s="37">
        <v>1110199990</v>
      </c>
      <c r="F158" s="37">
        <v>244</v>
      </c>
      <c r="G158" s="39">
        <v>5</v>
      </c>
    </row>
    <row r="159" spans="1:7" x14ac:dyDescent="0.2">
      <c r="A159" s="40" t="s">
        <v>158</v>
      </c>
      <c r="B159" s="16">
        <v>650</v>
      </c>
      <c r="C159" s="36">
        <v>3</v>
      </c>
      <c r="D159" s="36">
        <v>9</v>
      </c>
      <c r="E159" s="37">
        <v>1120000000</v>
      </c>
      <c r="F159" s="37" t="s">
        <v>138</v>
      </c>
      <c r="G159" s="39">
        <f>G160</f>
        <v>5</v>
      </c>
    </row>
    <row r="160" spans="1:7" ht="22.5" x14ac:dyDescent="0.2">
      <c r="A160" s="40" t="s">
        <v>231</v>
      </c>
      <c r="B160" s="16">
        <v>650</v>
      </c>
      <c r="C160" s="36">
        <v>3</v>
      </c>
      <c r="D160" s="36">
        <v>9</v>
      </c>
      <c r="E160" s="37">
        <v>1120200000</v>
      </c>
      <c r="F160" s="37" t="s">
        <v>138</v>
      </c>
      <c r="G160" s="39">
        <f>G161</f>
        <v>5</v>
      </c>
    </row>
    <row r="161" spans="1:7" ht="22.5" x14ac:dyDescent="0.2">
      <c r="A161" s="40" t="s">
        <v>203</v>
      </c>
      <c r="B161" s="16">
        <v>650</v>
      </c>
      <c r="C161" s="36">
        <v>3</v>
      </c>
      <c r="D161" s="36">
        <v>9</v>
      </c>
      <c r="E161" s="37">
        <v>1120299990</v>
      </c>
      <c r="F161" s="37" t="s">
        <v>110</v>
      </c>
      <c r="G161" s="39">
        <f>G162</f>
        <v>5</v>
      </c>
    </row>
    <row r="162" spans="1:7" ht="22.5" x14ac:dyDescent="0.2">
      <c r="A162" s="41" t="s">
        <v>271</v>
      </c>
      <c r="B162" s="16">
        <v>650</v>
      </c>
      <c r="C162" s="36">
        <v>3</v>
      </c>
      <c r="D162" s="36">
        <v>9</v>
      </c>
      <c r="E162" s="37">
        <v>1120299990</v>
      </c>
      <c r="F162" s="37" t="s">
        <v>139</v>
      </c>
      <c r="G162" s="39">
        <f>G163</f>
        <v>5</v>
      </c>
    </row>
    <row r="163" spans="1:7" ht="22.5" x14ac:dyDescent="0.2">
      <c r="A163" s="41" t="s">
        <v>140</v>
      </c>
      <c r="B163" s="16">
        <v>650</v>
      </c>
      <c r="C163" s="36">
        <v>3</v>
      </c>
      <c r="D163" s="36">
        <v>9</v>
      </c>
      <c r="E163" s="37">
        <v>1120299990</v>
      </c>
      <c r="F163" s="37" t="s">
        <v>141</v>
      </c>
      <c r="G163" s="39">
        <f>G164</f>
        <v>5</v>
      </c>
    </row>
    <row r="164" spans="1:7" ht="22.5" x14ac:dyDescent="0.2">
      <c r="A164" s="41" t="s">
        <v>130</v>
      </c>
      <c r="B164" s="16">
        <v>650</v>
      </c>
      <c r="C164" s="36">
        <v>3</v>
      </c>
      <c r="D164" s="36">
        <v>9</v>
      </c>
      <c r="E164" s="37">
        <v>1120299990</v>
      </c>
      <c r="F164" s="37">
        <v>244</v>
      </c>
      <c r="G164" s="39">
        <v>5</v>
      </c>
    </row>
    <row r="165" spans="1:7" ht="22.5" x14ac:dyDescent="0.2">
      <c r="A165" s="41" t="s">
        <v>209</v>
      </c>
      <c r="B165" s="16">
        <v>650</v>
      </c>
      <c r="C165" s="36">
        <v>3</v>
      </c>
      <c r="D165" s="36">
        <v>14</v>
      </c>
      <c r="E165" s="37"/>
      <c r="F165" s="37"/>
      <c r="G165" s="39">
        <f>G166</f>
        <v>11</v>
      </c>
    </row>
    <row r="166" spans="1:7" ht="78.75" x14ac:dyDescent="0.2">
      <c r="A166" s="40" t="s">
        <v>409</v>
      </c>
      <c r="B166" s="16">
        <v>650</v>
      </c>
      <c r="C166" s="36">
        <v>3</v>
      </c>
      <c r="D166" s="36">
        <v>14</v>
      </c>
      <c r="E166" s="37">
        <v>1000000000</v>
      </c>
      <c r="F166" s="37"/>
      <c r="G166" s="39">
        <f>G167</f>
        <v>11</v>
      </c>
    </row>
    <row r="167" spans="1:7" x14ac:dyDescent="0.2">
      <c r="A167" s="41" t="s">
        <v>156</v>
      </c>
      <c r="B167" s="16">
        <v>650</v>
      </c>
      <c r="C167" s="36">
        <v>3</v>
      </c>
      <c r="D167" s="36">
        <v>14</v>
      </c>
      <c r="E167" s="37">
        <v>1010000000</v>
      </c>
      <c r="F167" s="37"/>
      <c r="G167" s="39">
        <f>G168</f>
        <v>11</v>
      </c>
    </row>
    <row r="168" spans="1:7" ht="22.5" x14ac:dyDescent="0.2">
      <c r="A168" s="41" t="s">
        <v>210</v>
      </c>
      <c r="B168" s="16">
        <v>650</v>
      </c>
      <c r="C168" s="36">
        <v>3</v>
      </c>
      <c r="D168" s="36">
        <v>14</v>
      </c>
      <c r="E168" s="37">
        <v>1010300000</v>
      </c>
      <c r="F168" s="37"/>
      <c r="G168" s="39">
        <f>G169+G173</f>
        <v>11</v>
      </c>
    </row>
    <row r="169" spans="1:7" ht="22.5" x14ac:dyDescent="0.2">
      <c r="A169" s="41" t="s">
        <v>411</v>
      </c>
      <c r="B169" s="16">
        <v>650</v>
      </c>
      <c r="C169" s="36">
        <v>3</v>
      </c>
      <c r="D169" s="36">
        <v>14</v>
      </c>
      <c r="E169" s="37">
        <v>1010382300</v>
      </c>
      <c r="F169" s="37" t="s">
        <v>110</v>
      </c>
      <c r="G169" s="39">
        <f>G170</f>
        <v>7.6</v>
      </c>
    </row>
    <row r="170" spans="1:7" ht="45" x14ac:dyDescent="0.2">
      <c r="A170" s="5" t="s">
        <v>142</v>
      </c>
      <c r="B170" s="16">
        <v>650</v>
      </c>
      <c r="C170" s="36">
        <v>3</v>
      </c>
      <c r="D170" s="36">
        <v>14</v>
      </c>
      <c r="E170" s="37">
        <v>1010382300</v>
      </c>
      <c r="F170" s="37" t="s">
        <v>143</v>
      </c>
      <c r="G170" s="39">
        <f>G171</f>
        <v>7.6</v>
      </c>
    </row>
    <row r="171" spans="1:7" ht="22.5" x14ac:dyDescent="0.2">
      <c r="A171" s="41" t="s">
        <v>147</v>
      </c>
      <c r="B171" s="16">
        <v>650</v>
      </c>
      <c r="C171" s="36">
        <v>3</v>
      </c>
      <c r="D171" s="36">
        <v>14</v>
      </c>
      <c r="E171" s="37">
        <v>1010382300</v>
      </c>
      <c r="F171" s="37" t="s">
        <v>139</v>
      </c>
      <c r="G171" s="39">
        <f>G172</f>
        <v>7.6</v>
      </c>
    </row>
    <row r="172" spans="1:7" ht="22.5" x14ac:dyDescent="0.2">
      <c r="A172" s="41" t="s">
        <v>271</v>
      </c>
      <c r="B172" s="16">
        <v>650</v>
      </c>
      <c r="C172" s="36">
        <v>3</v>
      </c>
      <c r="D172" s="36">
        <v>14</v>
      </c>
      <c r="E172" s="37">
        <v>1010382300</v>
      </c>
      <c r="F172" s="206" t="s">
        <v>339</v>
      </c>
      <c r="G172" s="39">
        <v>7.6</v>
      </c>
    </row>
    <row r="173" spans="1:7" ht="33.75" x14ac:dyDescent="0.2">
      <c r="A173" s="41" t="s">
        <v>414</v>
      </c>
      <c r="B173" s="16">
        <v>650</v>
      </c>
      <c r="C173" s="36">
        <v>3</v>
      </c>
      <c r="D173" s="36">
        <v>14</v>
      </c>
      <c r="E173" s="37" t="s">
        <v>318</v>
      </c>
      <c r="F173" s="37"/>
      <c r="G173" s="39">
        <f>G174</f>
        <v>3.4</v>
      </c>
    </row>
    <row r="174" spans="1:7" ht="22.5" x14ac:dyDescent="0.2">
      <c r="A174" s="41" t="s">
        <v>271</v>
      </c>
      <c r="B174" s="16">
        <v>650</v>
      </c>
      <c r="C174" s="36">
        <v>3</v>
      </c>
      <c r="D174" s="36">
        <v>14</v>
      </c>
      <c r="E174" s="37" t="s">
        <v>318</v>
      </c>
      <c r="F174" s="37" t="s">
        <v>139</v>
      </c>
      <c r="G174" s="39">
        <f>G175</f>
        <v>3.4</v>
      </c>
    </row>
    <row r="175" spans="1:7" ht="22.5" x14ac:dyDescent="0.2">
      <c r="A175" s="41" t="s">
        <v>140</v>
      </c>
      <c r="B175" s="16">
        <v>650</v>
      </c>
      <c r="C175" s="36">
        <v>3</v>
      </c>
      <c r="D175" s="36">
        <v>14</v>
      </c>
      <c r="E175" s="37" t="s">
        <v>318</v>
      </c>
      <c r="F175" s="37" t="s">
        <v>141</v>
      </c>
      <c r="G175" s="39">
        <f>G176</f>
        <v>3.4</v>
      </c>
    </row>
    <row r="176" spans="1:7" ht="22.5" x14ac:dyDescent="0.2">
      <c r="A176" s="41" t="s">
        <v>130</v>
      </c>
      <c r="B176" s="16">
        <v>650</v>
      </c>
      <c r="C176" s="36">
        <v>3</v>
      </c>
      <c r="D176" s="36">
        <v>14</v>
      </c>
      <c r="E176" s="37" t="s">
        <v>318</v>
      </c>
      <c r="F176" s="37">
        <v>244</v>
      </c>
      <c r="G176" s="39">
        <v>3.4</v>
      </c>
    </row>
    <row r="177" spans="1:7" x14ac:dyDescent="0.2">
      <c r="A177" s="35" t="s">
        <v>39</v>
      </c>
      <c r="B177" s="16">
        <v>650</v>
      </c>
      <c r="C177" s="36">
        <v>4</v>
      </c>
      <c r="D177" s="36">
        <v>0</v>
      </c>
      <c r="E177" s="37" t="s">
        <v>138</v>
      </c>
      <c r="F177" s="37" t="s">
        <v>138</v>
      </c>
      <c r="G177" s="48">
        <f>G208+G178+G200+G216</f>
        <v>2239</v>
      </c>
    </row>
    <row r="178" spans="1:7" x14ac:dyDescent="0.2">
      <c r="A178" s="35" t="s">
        <v>319</v>
      </c>
      <c r="B178" s="16">
        <v>650</v>
      </c>
      <c r="C178" s="36">
        <v>4</v>
      </c>
      <c r="D178" s="36">
        <v>1</v>
      </c>
      <c r="E178" s="37"/>
      <c r="F178" s="38"/>
      <c r="G178" s="48">
        <f>G179</f>
        <v>272</v>
      </c>
    </row>
    <row r="179" spans="1:7" ht="22.5" x14ac:dyDescent="0.2">
      <c r="A179" s="35" t="s">
        <v>504</v>
      </c>
      <c r="B179" s="16">
        <v>650</v>
      </c>
      <c r="C179" s="36">
        <v>4</v>
      </c>
      <c r="D179" s="36">
        <v>1</v>
      </c>
      <c r="E179" s="37" t="s">
        <v>273</v>
      </c>
      <c r="F179" s="38"/>
      <c r="G179" s="48">
        <f>G180</f>
        <v>272</v>
      </c>
    </row>
    <row r="180" spans="1:7" x14ac:dyDescent="0.2">
      <c r="A180" s="35" t="s">
        <v>225</v>
      </c>
      <c r="B180" s="16">
        <v>650</v>
      </c>
      <c r="C180" s="36">
        <v>4</v>
      </c>
      <c r="D180" s="36">
        <v>1</v>
      </c>
      <c r="E180" s="37" t="s">
        <v>274</v>
      </c>
      <c r="F180" s="38"/>
      <c r="G180" s="48">
        <f>G181</f>
        <v>272</v>
      </c>
    </row>
    <row r="181" spans="1:7" ht="22.5" x14ac:dyDescent="0.2">
      <c r="A181" s="35" t="s">
        <v>226</v>
      </c>
      <c r="B181" s="16">
        <v>650</v>
      </c>
      <c r="C181" s="36">
        <v>4</v>
      </c>
      <c r="D181" s="36">
        <v>1</v>
      </c>
      <c r="E181" s="37" t="s">
        <v>275</v>
      </c>
      <c r="F181" s="38"/>
      <c r="G181" s="48">
        <f>G182+G190+G195</f>
        <v>272</v>
      </c>
    </row>
    <row r="182" spans="1:7" x14ac:dyDescent="0.2">
      <c r="A182" s="41" t="s">
        <v>320</v>
      </c>
      <c r="B182" s="16">
        <v>650</v>
      </c>
      <c r="C182" s="36">
        <v>4</v>
      </c>
      <c r="D182" s="36">
        <v>1</v>
      </c>
      <c r="E182" s="37" t="s">
        <v>321</v>
      </c>
      <c r="F182" s="38"/>
      <c r="G182" s="39">
        <f>G183+G187</f>
        <v>205</v>
      </c>
    </row>
    <row r="183" spans="1:7" ht="45" x14ac:dyDescent="0.2">
      <c r="A183" s="41" t="s">
        <v>142</v>
      </c>
      <c r="B183" s="16">
        <v>650</v>
      </c>
      <c r="C183" s="36">
        <v>4</v>
      </c>
      <c r="D183" s="36">
        <v>1</v>
      </c>
      <c r="E183" s="37" t="s">
        <v>321</v>
      </c>
      <c r="F183" s="38">
        <v>100</v>
      </c>
      <c r="G183" s="39">
        <f>G184</f>
        <v>200</v>
      </c>
    </row>
    <row r="184" spans="1:7" x14ac:dyDescent="0.2">
      <c r="A184" s="41" t="s">
        <v>144</v>
      </c>
      <c r="B184" s="16">
        <v>650</v>
      </c>
      <c r="C184" s="36">
        <v>4</v>
      </c>
      <c r="D184" s="36">
        <v>1</v>
      </c>
      <c r="E184" s="37" t="s">
        <v>321</v>
      </c>
      <c r="F184" s="38">
        <v>110</v>
      </c>
      <c r="G184" s="39">
        <f>G185+G186</f>
        <v>200</v>
      </c>
    </row>
    <row r="185" spans="1:7" x14ac:dyDescent="0.2">
      <c r="A185" s="41" t="s">
        <v>240</v>
      </c>
      <c r="B185" s="16">
        <v>650</v>
      </c>
      <c r="C185" s="36">
        <v>4</v>
      </c>
      <c r="D185" s="36">
        <v>1</v>
      </c>
      <c r="E185" s="37" t="s">
        <v>321</v>
      </c>
      <c r="F185" s="37" t="s">
        <v>337</v>
      </c>
      <c r="G185" s="39">
        <v>153</v>
      </c>
    </row>
    <row r="186" spans="1:7" ht="33.75" x14ac:dyDescent="0.2">
      <c r="A186" s="41" t="s">
        <v>241</v>
      </c>
      <c r="B186" s="16">
        <v>650</v>
      </c>
      <c r="C186" s="36">
        <v>4</v>
      </c>
      <c r="D186" s="36">
        <v>1</v>
      </c>
      <c r="E186" s="37" t="s">
        <v>321</v>
      </c>
      <c r="F186" s="37" t="s">
        <v>338</v>
      </c>
      <c r="G186" s="39">
        <v>47</v>
      </c>
    </row>
    <row r="187" spans="1:7" ht="22.5" x14ac:dyDescent="0.2">
      <c r="A187" s="41" t="s">
        <v>271</v>
      </c>
      <c r="B187" s="16">
        <v>650</v>
      </c>
      <c r="C187" s="36">
        <v>4</v>
      </c>
      <c r="D187" s="36">
        <v>1</v>
      </c>
      <c r="E187" s="37" t="s">
        <v>321</v>
      </c>
      <c r="F187" s="38">
        <v>200</v>
      </c>
      <c r="G187" s="39">
        <f>G188</f>
        <v>5</v>
      </c>
    </row>
    <row r="188" spans="1:7" ht="22.5" x14ac:dyDescent="0.2">
      <c r="A188" s="41" t="s">
        <v>140</v>
      </c>
      <c r="B188" s="16">
        <v>650</v>
      </c>
      <c r="C188" s="36">
        <v>4</v>
      </c>
      <c r="D188" s="36">
        <v>1</v>
      </c>
      <c r="E188" s="37" t="s">
        <v>321</v>
      </c>
      <c r="F188" s="38">
        <v>240</v>
      </c>
      <c r="G188" s="39">
        <f>G189</f>
        <v>5</v>
      </c>
    </row>
    <row r="189" spans="1:7" ht="22.5" x14ac:dyDescent="0.2">
      <c r="A189" s="41" t="s">
        <v>130</v>
      </c>
      <c r="B189" s="16">
        <v>650</v>
      </c>
      <c r="C189" s="36">
        <v>4</v>
      </c>
      <c r="D189" s="36">
        <v>1</v>
      </c>
      <c r="E189" s="37" t="s">
        <v>321</v>
      </c>
      <c r="F189" s="37" t="s">
        <v>339</v>
      </c>
      <c r="G189" s="39">
        <v>5</v>
      </c>
    </row>
    <row r="190" spans="1:7" ht="33.75" x14ac:dyDescent="0.2">
      <c r="A190" s="5" t="s">
        <v>236</v>
      </c>
      <c r="B190" s="16">
        <v>650</v>
      </c>
      <c r="C190" s="36">
        <v>4</v>
      </c>
      <c r="D190" s="36">
        <v>1</v>
      </c>
      <c r="E190" s="37" t="s">
        <v>276</v>
      </c>
      <c r="F190" s="38"/>
      <c r="G190" s="39">
        <f t="shared" ref="G190:G191" si="6">G191</f>
        <v>50</v>
      </c>
    </row>
    <row r="191" spans="1:7" ht="45" x14ac:dyDescent="0.2">
      <c r="A191" s="41" t="s">
        <v>142</v>
      </c>
      <c r="B191" s="16">
        <v>650</v>
      </c>
      <c r="C191" s="36">
        <v>4</v>
      </c>
      <c r="D191" s="36">
        <v>1</v>
      </c>
      <c r="E191" s="37" t="s">
        <v>276</v>
      </c>
      <c r="F191" s="38">
        <v>100</v>
      </c>
      <c r="G191" s="39">
        <f t="shared" si="6"/>
        <v>50</v>
      </c>
    </row>
    <row r="192" spans="1:7" x14ac:dyDescent="0.2">
      <c r="A192" s="40" t="s">
        <v>144</v>
      </c>
      <c r="B192" s="16">
        <v>650</v>
      </c>
      <c r="C192" s="36">
        <v>4</v>
      </c>
      <c r="D192" s="36">
        <v>1</v>
      </c>
      <c r="E192" s="37" t="s">
        <v>276</v>
      </c>
      <c r="F192" s="37" t="s">
        <v>145</v>
      </c>
      <c r="G192" s="39">
        <f>G193+G194</f>
        <v>50</v>
      </c>
    </row>
    <row r="193" spans="1:7" x14ac:dyDescent="0.2">
      <c r="A193" s="41" t="s">
        <v>240</v>
      </c>
      <c r="B193" s="16">
        <v>650</v>
      </c>
      <c r="C193" s="36">
        <v>4</v>
      </c>
      <c r="D193" s="36">
        <v>1</v>
      </c>
      <c r="E193" s="37" t="s">
        <v>276</v>
      </c>
      <c r="F193" s="37">
        <v>111</v>
      </c>
      <c r="G193" s="39">
        <v>38</v>
      </c>
    </row>
    <row r="194" spans="1:7" ht="33.75" x14ac:dyDescent="0.2">
      <c r="A194" s="41" t="s">
        <v>241</v>
      </c>
      <c r="B194" s="16">
        <v>650</v>
      </c>
      <c r="C194" s="36">
        <v>4</v>
      </c>
      <c r="D194" s="36">
        <v>1</v>
      </c>
      <c r="E194" s="37" t="s">
        <v>276</v>
      </c>
      <c r="F194" s="37">
        <v>119</v>
      </c>
      <c r="G194" s="84">
        <v>12</v>
      </c>
    </row>
    <row r="195" spans="1:7" ht="33.75" x14ac:dyDescent="0.2">
      <c r="A195" s="41" t="s">
        <v>322</v>
      </c>
      <c r="B195" s="16">
        <v>650</v>
      </c>
      <c r="C195" s="36">
        <v>4</v>
      </c>
      <c r="D195" s="36">
        <v>1</v>
      </c>
      <c r="E195" s="37" t="s">
        <v>323</v>
      </c>
      <c r="F195" s="38"/>
      <c r="G195" s="39">
        <f>G196</f>
        <v>17</v>
      </c>
    </row>
    <row r="196" spans="1:7" ht="45" x14ac:dyDescent="0.2">
      <c r="A196" s="41" t="s">
        <v>142</v>
      </c>
      <c r="B196" s="16">
        <v>650</v>
      </c>
      <c r="C196" s="36">
        <v>4</v>
      </c>
      <c r="D196" s="36">
        <v>1</v>
      </c>
      <c r="E196" s="37" t="s">
        <v>323</v>
      </c>
      <c r="F196" s="38">
        <v>100</v>
      </c>
      <c r="G196" s="39">
        <f>G197</f>
        <v>17</v>
      </c>
    </row>
    <row r="197" spans="1:7" x14ac:dyDescent="0.2">
      <c r="A197" s="41" t="s">
        <v>144</v>
      </c>
      <c r="B197" s="16">
        <v>650</v>
      </c>
      <c r="C197" s="36">
        <v>4</v>
      </c>
      <c r="D197" s="36">
        <v>1</v>
      </c>
      <c r="E197" s="37" t="s">
        <v>323</v>
      </c>
      <c r="F197" s="38">
        <v>110</v>
      </c>
      <c r="G197" s="39">
        <f>G198+G199</f>
        <v>17</v>
      </c>
    </row>
    <row r="198" spans="1:7" x14ac:dyDescent="0.2">
      <c r="A198" s="41" t="s">
        <v>240</v>
      </c>
      <c r="B198" s="16">
        <v>650</v>
      </c>
      <c r="C198" s="36">
        <v>4</v>
      </c>
      <c r="D198" s="36">
        <v>1</v>
      </c>
      <c r="E198" s="37" t="s">
        <v>323</v>
      </c>
      <c r="F198" s="37">
        <v>111</v>
      </c>
      <c r="G198" s="39">
        <v>13</v>
      </c>
    </row>
    <row r="199" spans="1:7" ht="33.75" x14ac:dyDescent="0.2">
      <c r="A199" s="41" t="s">
        <v>241</v>
      </c>
      <c r="B199" s="16">
        <v>650</v>
      </c>
      <c r="C199" s="36"/>
      <c r="D199" s="36"/>
      <c r="E199" s="37" t="s">
        <v>323</v>
      </c>
      <c r="F199" s="85">
        <v>119</v>
      </c>
      <c r="G199" s="84">
        <v>4</v>
      </c>
    </row>
    <row r="200" spans="1:7" x14ac:dyDescent="0.2">
      <c r="A200" s="41" t="s">
        <v>381</v>
      </c>
      <c r="B200" s="16">
        <v>650</v>
      </c>
      <c r="C200" s="36">
        <v>4</v>
      </c>
      <c r="D200" s="36">
        <v>9</v>
      </c>
      <c r="E200" s="37"/>
      <c r="F200" s="85"/>
      <c r="G200" s="84">
        <f t="shared" ref="G200:G206" si="7">G201</f>
        <v>1600</v>
      </c>
    </row>
    <row r="201" spans="1:7" ht="33.75" x14ac:dyDescent="0.2">
      <c r="A201" s="41" t="s">
        <v>502</v>
      </c>
      <c r="B201" s="16">
        <v>650</v>
      </c>
      <c r="C201" s="36">
        <v>4</v>
      </c>
      <c r="D201" s="36">
        <v>9</v>
      </c>
      <c r="E201" s="56">
        <v>1500000000</v>
      </c>
      <c r="F201" s="38"/>
      <c r="G201" s="39">
        <f t="shared" si="7"/>
        <v>1600</v>
      </c>
    </row>
    <row r="202" spans="1:7" x14ac:dyDescent="0.2">
      <c r="A202" s="41" t="s">
        <v>378</v>
      </c>
      <c r="B202" s="16">
        <v>650</v>
      </c>
      <c r="C202" s="36">
        <v>4</v>
      </c>
      <c r="D202" s="36">
        <v>9</v>
      </c>
      <c r="E202" s="56">
        <v>1540000000</v>
      </c>
      <c r="F202" s="38"/>
      <c r="G202" s="39">
        <f t="shared" si="7"/>
        <v>1600</v>
      </c>
    </row>
    <row r="203" spans="1:7" ht="22.5" x14ac:dyDescent="0.2">
      <c r="A203" s="41" t="s">
        <v>379</v>
      </c>
      <c r="B203" s="16">
        <v>650</v>
      </c>
      <c r="C203" s="36">
        <v>4</v>
      </c>
      <c r="D203" s="36">
        <v>9</v>
      </c>
      <c r="E203" s="56">
        <v>1540200000</v>
      </c>
      <c r="F203" s="38"/>
      <c r="G203" s="39">
        <f t="shared" si="7"/>
        <v>1600</v>
      </c>
    </row>
    <row r="204" spans="1:7" ht="22.5" x14ac:dyDescent="0.2">
      <c r="A204" s="41" t="s">
        <v>203</v>
      </c>
      <c r="B204" s="16">
        <v>650</v>
      </c>
      <c r="C204" s="36">
        <v>4</v>
      </c>
      <c r="D204" s="36">
        <v>9</v>
      </c>
      <c r="E204" s="56">
        <v>1540299990</v>
      </c>
      <c r="F204" s="38">
        <v>0</v>
      </c>
      <c r="G204" s="39">
        <f t="shared" si="7"/>
        <v>1600</v>
      </c>
    </row>
    <row r="205" spans="1:7" ht="22.5" x14ac:dyDescent="0.2">
      <c r="A205" s="41" t="s">
        <v>271</v>
      </c>
      <c r="B205" s="16">
        <v>650</v>
      </c>
      <c r="C205" s="36">
        <v>4</v>
      </c>
      <c r="D205" s="36">
        <v>9</v>
      </c>
      <c r="E205" s="56">
        <v>1540299990</v>
      </c>
      <c r="F205" s="38">
        <v>200</v>
      </c>
      <c r="G205" s="39">
        <f t="shared" si="7"/>
        <v>1600</v>
      </c>
    </row>
    <row r="206" spans="1:7" ht="22.5" x14ac:dyDescent="0.2">
      <c r="A206" s="41" t="s">
        <v>140</v>
      </c>
      <c r="B206" s="16">
        <v>650</v>
      </c>
      <c r="C206" s="36">
        <v>4</v>
      </c>
      <c r="D206" s="36">
        <v>9</v>
      </c>
      <c r="E206" s="56">
        <v>1540299990</v>
      </c>
      <c r="F206" s="38">
        <v>240</v>
      </c>
      <c r="G206" s="39">
        <f t="shared" si="7"/>
        <v>1600</v>
      </c>
    </row>
    <row r="207" spans="1:7" ht="22.5" x14ac:dyDescent="0.2">
      <c r="A207" s="41" t="s">
        <v>130</v>
      </c>
      <c r="B207" s="16">
        <v>650</v>
      </c>
      <c r="C207" s="36">
        <v>4</v>
      </c>
      <c r="D207" s="36">
        <v>9</v>
      </c>
      <c r="E207" s="56">
        <v>1540299990</v>
      </c>
      <c r="F207" s="38">
        <v>244</v>
      </c>
      <c r="G207" s="39">
        <v>1600</v>
      </c>
    </row>
    <row r="208" spans="1:7" x14ac:dyDescent="0.2">
      <c r="A208" s="35" t="s">
        <v>40</v>
      </c>
      <c r="B208" s="16">
        <v>650</v>
      </c>
      <c r="C208" s="36">
        <v>4</v>
      </c>
      <c r="D208" s="36">
        <v>10</v>
      </c>
      <c r="E208" s="37" t="s">
        <v>138</v>
      </c>
      <c r="F208" s="37" t="s">
        <v>138</v>
      </c>
      <c r="G208" s="39">
        <f t="shared" ref="G208:G211" si="8">G209</f>
        <v>292</v>
      </c>
    </row>
    <row r="209" spans="1:7" ht="22.5" x14ac:dyDescent="0.2">
      <c r="A209" s="40" t="s">
        <v>507</v>
      </c>
      <c r="B209" s="16">
        <v>650</v>
      </c>
      <c r="C209" s="36">
        <v>4</v>
      </c>
      <c r="D209" s="36">
        <v>10</v>
      </c>
      <c r="E209" s="37">
        <v>1400000000</v>
      </c>
      <c r="F209" s="37" t="s">
        <v>138</v>
      </c>
      <c r="G209" s="39">
        <f t="shared" si="8"/>
        <v>292</v>
      </c>
    </row>
    <row r="210" spans="1:7" ht="33.75" x14ac:dyDescent="0.2">
      <c r="A210" s="40" t="s">
        <v>256</v>
      </c>
      <c r="B210" s="16">
        <v>650</v>
      </c>
      <c r="C210" s="36">
        <v>4</v>
      </c>
      <c r="D210" s="36">
        <v>10</v>
      </c>
      <c r="E210" s="37">
        <v>1410000000</v>
      </c>
      <c r="F210" s="37" t="s">
        <v>138</v>
      </c>
      <c r="G210" s="39">
        <f t="shared" si="8"/>
        <v>292</v>
      </c>
    </row>
    <row r="211" spans="1:7" ht="33.75" x14ac:dyDescent="0.2">
      <c r="A211" s="40" t="s">
        <v>255</v>
      </c>
      <c r="B211" s="16">
        <v>650</v>
      </c>
      <c r="C211" s="36">
        <v>4</v>
      </c>
      <c r="D211" s="36">
        <v>10</v>
      </c>
      <c r="E211" s="37">
        <v>1410100000</v>
      </c>
      <c r="F211" s="37" t="s">
        <v>138</v>
      </c>
      <c r="G211" s="39">
        <f t="shared" si="8"/>
        <v>292</v>
      </c>
    </row>
    <row r="212" spans="1:7" x14ac:dyDescent="0.2">
      <c r="A212" s="40" t="s">
        <v>134</v>
      </c>
      <c r="B212" s="16">
        <v>650</v>
      </c>
      <c r="C212" s="36">
        <v>4</v>
      </c>
      <c r="D212" s="36">
        <v>10</v>
      </c>
      <c r="E212" s="37">
        <v>1410120070</v>
      </c>
      <c r="F212" s="37" t="s">
        <v>110</v>
      </c>
      <c r="G212" s="39">
        <f>G213</f>
        <v>292</v>
      </c>
    </row>
    <row r="213" spans="1:7" ht="22.5" x14ac:dyDescent="0.2">
      <c r="A213" s="41" t="s">
        <v>271</v>
      </c>
      <c r="B213" s="16">
        <v>650</v>
      </c>
      <c r="C213" s="36">
        <v>4</v>
      </c>
      <c r="D213" s="36">
        <v>10</v>
      </c>
      <c r="E213" s="37">
        <v>1410120070</v>
      </c>
      <c r="F213" s="37" t="s">
        <v>139</v>
      </c>
      <c r="G213" s="39">
        <f>G214</f>
        <v>292</v>
      </c>
    </row>
    <row r="214" spans="1:7" ht="22.5" x14ac:dyDescent="0.2">
      <c r="A214" s="41" t="s">
        <v>140</v>
      </c>
      <c r="B214" s="16">
        <v>650</v>
      </c>
      <c r="C214" s="36">
        <v>4</v>
      </c>
      <c r="D214" s="36">
        <v>10</v>
      </c>
      <c r="E214" s="37">
        <v>1410120070</v>
      </c>
      <c r="F214" s="37" t="s">
        <v>141</v>
      </c>
      <c r="G214" s="39">
        <f>G215</f>
        <v>292</v>
      </c>
    </row>
    <row r="215" spans="1:7" ht="22.5" x14ac:dyDescent="0.2">
      <c r="A215" s="41" t="s">
        <v>130</v>
      </c>
      <c r="B215" s="16">
        <v>650</v>
      </c>
      <c r="C215" s="36">
        <v>4</v>
      </c>
      <c r="D215" s="36">
        <v>10</v>
      </c>
      <c r="E215" s="37">
        <v>1410120070</v>
      </c>
      <c r="F215" s="37">
        <v>244</v>
      </c>
      <c r="G215" s="39">
        <v>292</v>
      </c>
    </row>
    <row r="216" spans="1:7" x14ac:dyDescent="0.2">
      <c r="A216" s="41" t="s">
        <v>407</v>
      </c>
      <c r="B216" s="16">
        <v>650</v>
      </c>
      <c r="C216" s="36">
        <v>4</v>
      </c>
      <c r="D216" s="36">
        <v>12</v>
      </c>
      <c r="E216" s="37"/>
      <c r="F216" s="38"/>
      <c r="G216" s="39">
        <f>G217</f>
        <v>75</v>
      </c>
    </row>
    <row r="217" spans="1:7" ht="45" x14ac:dyDescent="0.2">
      <c r="A217" s="41" t="s">
        <v>227</v>
      </c>
      <c r="B217" s="16">
        <v>650</v>
      </c>
      <c r="C217" s="36">
        <v>4</v>
      </c>
      <c r="D217" s="36">
        <v>12</v>
      </c>
      <c r="E217" s="37">
        <v>1810189020</v>
      </c>
      <c r="F217" s="38"/>
      <c r="G217" s="39">
        <f>G218</f>
        <v>75</v>
      </c>
    </row>
    <row r="218" spans="1:7" x14ac:dyDescent="0.2">
      <c r="A218" s="41" t="s">
        <v>159</v>
      </c>
      <c r="B218" s="16">
        <v>650</v>
      </c>
      <c r="C218" s="36">
        <v>4</v>
      </c>
      <c r="D218" s="36">
        <v>12</v>
      </c>
      <c r="E218" s="37">
        <v>1810189020</v>
      </c>
      <c r="F218" s="38">
        <v>500</v>
      </c>
      <c r="G218" s="39">
        <f>G219</f>
        <v>75</v>
      </c>
    </row>
    <row r="219" spans="1:7" x14ac:dyDescent="0.2">
      <c r="A219" s="41" t="s">
        <v>137</v>
      </c>
      <c r="B219" s="16">
        <v>650</v>
      </c>
      <c r="C219" s="36">
        <v>4</v>
      </c>
      <c r="D219" s="36">
        <v>12</v>
      </c>
      <c r="E219" s="37">
        <v>1810189020</v>
      </c>
      <c r="F219" s="38">
        <v>540</v>
      </c>
      <c r="G219" s="39">
        <v>75</v>
      </c>
    </row>
    <row r="220" spans="1:7" x14ac:dyDescent="0.2">
      <c r="A220" s="35" t="s">
        <v>41</v>
      </c>
      <c r="B220" s="16">
        <v>650</v>
      </c>
      <c r="C220" s="36">
        <v>5</v>
      </c>
      <c r="D220" s="36">
        <v>0</v>
      </c>
      <c r="E220" s="37" t="s">
        <v>138</v>
      </c>
      <c r="F220" s="37" t="s">
        <v>138</v>
      </c>
      <c r="G220" s="39">
        <f>G221+G229+G251</f>
        <v>4660.8</v>
      </c>
    </row>
    <row r="221" spans="1:7" x14ac:dyDescent="0.2">
      <c r="A221" s="35" t="s">
        <v>135</v>
      </c>
      <c r="B221" s="16">
        <v>650</v>
      </c>
      <c r="C221" s="36">
        <v>5</v>
      </c>
      <c r="D221" s="36">
        <v>1</v>
      </c>
      <c r="E221" s="37" t="s">
        <v>138</v>
      </c>
      <c r="F221" s="37" t="s">
        <v>138</v>
      </c>
      <c r="G221" s="39">
        <f t="shared" ref="G221:G227" si="9">G222</f>
        <v>260</v>
      </c>
    </row>
    <row r="222" spans="1:7" ht="33.75" x14ac:dyDescent="0.2">
      <c r="A222" s="40" t="s">
        <v>324</v>
      </c>
      <c r="B222" s="16">
        <v>650</v>
      </c>
      <c r="C222" s="36">
        <v>5</v>
      </c>
      <c r="D222" s="36">
        <v>1</v>
      </c>
      <c r="E222" s="37" t="s">
        <v>289</v>
      </c>
      <c r="F222" s="37" t="s">
        <v>138</v>
      </c>
      <c r="G222" s="39">
        <f t="shared" si="9"/>
        <v>260</v>
      </c>
    </row>
    <row r="223" spans="1:7" ht="22.5" x14ac:dyDescent="0.2">
      <c r="A223" s="40" t="s">
        <v>154</v>
      </c>
      <c r="B223" s="16">
        <v>650</v>
      </c>
      <c r="C223" s="36">
        <v>5</v>
      </c>
      <c r="D223" s="36">
        <v>1</v>
      </c>
      <c r="E223" s="37" t="s">
        <v>293</v>
      </c>
      <c r="F223" s="37" t="s">
        <v>138</v>
      </c>
      <c r="G223" s="39">
        <f t="shared" si="9"/>
        <v>260</v>
      </c>
    </row>
    <row r="224" spans="1:7" ht="22.5" x14ac:dyDescent="0.2">
      <c r="A224" s="40" t="s">
        <v>221</v>
      </c>
      <c r="B224" s="16">
        <v>650</v>
      </c>
      <c r="C224" s="36">
        <v>5</v>
      </c>
      <c r="D224" s="36">
        <v>1</v>
      </c>
      <c r="E224" s="37" t="s">
        <v>294</v>
      </c>
      <c r="F224" s="37"/>
      <c r="G224" s="39">
        <f t="shared" si="9"/>
        <v>260</v>
      </c>
    </row>
    <row r="225" spans="1:7" ht="22.5" x14ac:dyDescent="0.2">
      <c r="A225" s="40" t="s">
        <v>203</v>
      </c>
      <c r="B225" s="16">
        <v>650</v>
      </c>
      <c r="C225" s="36">
        <v>5</v>
      </c>
      <c r="D225" s="36">
        <v>1</v>
      </c>
      <c r="E225" s="37" t="s">
        <v>296</v>
      </c>
      <c r="F225" s="37" t="s">
        <v>110</v>
      </c>
      <c r="G225" s="39">
        <f t="shared" si="9"/>
        <v>260</v>
      </c>
    </row>
    <row r="226" spans="1:7" ht="22.5" x14ac:dyDescent="0.2">
      <c r="A226" s="41" t="s">
        <v>271</v>
      </c>
      <c r="B226" s="16">
        <v>650</v>
      </c>
      <c r="C226" s="36">
        <v>5</v>
      </c>
      <c r="D226" s="36">
        <v>1</v>
      </c>
      <c r="E226" s="37" t="s">
        <v>296</v>
      </c>
      <c r="F226" s="37" t="s">
        <v>139</v>
      </c>
      <c r="G226" s="39">
        <f t="shared" si="9"/>
        <v>260</v>
      </c>
    </row>
    <row r="227" spans="1:7" ht="22.5" x14ac:dyDescent="0.2">
      <c r="A227" s="41" t="s">
        <v>140</v>
      </c>
      <c r="B227" s="16">
        <v>650</v>
      </c>
      <c r="C227" s="36">
        <v>5</v>
      </c>
      <c r="D227" s="36">
        <v>1</v>
      </c>
      <c r="E227" s="37" t="s">
        <v>296</v>
      </c>
      <c r="F227" s="37" t="s">
        <v>141</v>
      </c>
      <c r="G227" s="39">
        <f t="shared" si="9"/>
        <v>260</v>
      </c>
    </row>
    <row r="228" spans="1:7" ht="22.5" x14ac:dyDescent="0.2">
      <c r="A228" s="41" t="s">
        <v>130</v>
      </c>
      <c r="B228" s="16">
        <v>650</v>
      </c>
      <c r="C228" s="36">
        <v>5</v>
      </c>
      <c r="D228" s="36">
        <v>1</v>
      </c>
      <c r="E228" s="37" t="s">
        <v>296</v>
      </c>
      <c r="F228" s="37">
        <v>244</v>
      </c>
      <c r="G228" s="39">
        <v>260</v>
      </c>
    </row>
    <row r="229" spans="1:7" x14ac:dyDescent="0.2">
      <c r="A229" s="35" t="s">
        <v>113</v>
      </c>
      <c r="B229" s="16">
        <v>650</v>
      </c>
      <c r="C229" s="36">
        <v>5</v>
      </c>
      <c r="D229" s="36">
        <v>2</v>
      </c>
      <c r="E229" s="37" t="s">
        <v>138</v>
      </c>
      <c r="F229" s="37" t="s">
        <v>138</v>
      </c>
      <c r="G229" s="39">
        <f>G230</f>
        <v>4160.8</v>
      </c>
    </row>
    <row r="230" spans="1:7" ht="33.75" x14ac:dyDescent="0.2">
      <c r="A230" s="40" t="s">
        <v>324</v>
      </c>
      <c r="B230" s="16">
        <v>650</v>
      </c>
      <c r="C230" s="36">
        <v>5</v>
      </c>
      <c r="D230" s="36">
        <v>2</v>
      </c>
      <c r="E230" s="37" t="s">
        <v>289</v>
      </c>
      <c r="F230" s="37" t="s">
        <v>138</v>
      </c>
      <c r="G230" s="39">
        <f>G231+G245</f>
        <v>4160.8</v>
      </c>
    </row>
    <row r="231" spans="1:7" ht="22.5" x14ac:dyDescent="0.2">
      <c r="A231" s="40" t="s">
        <v>153</v>
      </c>
      <c r="B231" s="16">
        <v>650</v>
      </c>
      <c r="C231" s="36">
        <v>5</v>
      </c>
      <c r="D231" s="36">
        <v>2</v>
      </c>
      <c r="E231" s="37" t="s">
        <v>290</v>
      </c>
      <c r="F231" s="37" t="s">
        <v>138</v>
      </c>
      <c r="G231" s="39">
        <f>G232</f>
        <v>4090.8</v>
      </c>
    </row>
    <row r="232" spans="1:7" ht="22.5" x14ac:dyDescent="0.2">
      <c r="A232" s="40" t="s">
        <v>213</v>
      </c>
      <c r="B232" s="16">
        <v>650</v>
      </c>
      <c r="C232" s="36">
        <v>5</v>
      </c>
      <c r="D232" s="36">
        <v>2</v>
      </c>
      <c r="E232" s="37" t="s">
        <v>291</v>
      </c>
      <c r="F232" s="37" t="s">
        <v>138</v>
      </c>
      <c r="G232" s="39">
        <f>G233+G237+G241</f>
        <v>4090.8</v>
      </c>
    </row>
    <row r="233" spans="1:7" ht="45" x14ac:dyDescent="0.2">
      <c r="A233" s="40" t="s">
        <v>412</v>
      </c>
      <c r="B233" s="16">
        <v>650</v>
      </c>
      <c r="C233" s="36">
        <v>5</v>
      </c>
      <c r="D233" s="36">
        <v>2</v>
      </c>
      <c r="E233" s="37" t="s">
        <v>292</v>
      </c>
      <c r="F233" s="37" t="s">
        <v>110</v>
      </c>
      <c r="G233" s="39">
        <f>G234</f>
        <v>3872</v>
      </c>
    </row>
    <row r="234" spans="1:7" ht="22.5" x14ac:dyDescent="0.2">
      <c r="A234" s="41" t="s">
        <v>271</v>
      </c>
      <c r="B234" s="16">
        <v>650</v>
      </c>
      <c r="C234" s="36">
        <v>5</v>
      </c>
      <c r="D234" s="36">
        <v>2</v>
      </c>
      <c r="E234" s="37" t="s">
        <v>292</v>
      </c>
      <c r="F234" s="37" t="s">
        <v>139</v>
      </c>
      <c r="G234" s="39">
        <f>G235</f>
        <v>3872</v>
      </c>
    </row>
    <row r="235" spans="1:7" ht="22.5" x14ac:dyDescent="0.2">
      <c r="A235" s="41" t="s">
        <v>140</v>
      </c>
      <c r="B235" s="16">
        <v>650</v>
      </c>
      <c r="C235" s="36">
        <v>5</v>
      </c>
      <c r="D235" s="36">
        <v>2</v>
      </c>
      <c r="E235" s="37" t="s">
        <v>292</v>
      </c>
      <c r="F235" s="37" t="s">
        <v>141</v>
      </c>
      <c r="G235" s="39">
        <f>G236</f>
        <v>3872</v>
      </c>
    </row>
    <row r="236" spans="1:7" ht="22.5" x14ac:dyDescent="0.2">
      <c r="A236" s="41" t="s">
        <v>136</v>
      </c>
      <c r="B236" s="16">
        <v>650</v>
      </c>
      <c r="C236" s="36">
        <v>5</v>
      </c>
      <c r="D236" s="36">
        <v>2</v>
      </c>
      <c r="E236" s="37" t="s">
        <v>292</v>
      </c>
      <c r="F236" s="37">
        <v>243</v>
      </c>
      <c r="G236" s="84">
        <v>3872</v>
      </c>
    </row>
    <row r="237" spans="1:7" ht="22.5" x14ac:dyDescent="0.2">
      <c r="A237" s="41" t="s">
        <v>203</v>
      </c>
      <c r="B237" s="16">
        <v>650</v>
      </c>
      <c r="C237" s="36">
        <v>5</v>
      </c>
      <c r="D237" s="36">
        <v>2</v>
      </c>
      <c r="E237" s="37" t="s">
        <v>325</v>
      </c>
      <c r="F237" s="37"/>
      <c r="G237" s="39">
        <f>G238</f>
        <v>15</v>
      </c>
    </row>
    <row r="238" spans="1:7" ht="22.5" x14ac:dyDescent="0.2">
      <c r="A238" s="41" t="s">
        <v>271</v>
      </c>
      <c r="B238" s="16">
        <v>650</v>
      </c>
      <c r="C238" s="36">
        <v>5</v>
      </c>
      <c r="D238" s="36">
        <v>2</v>
      </c>
      <c r="E238" s="37" t="s">
        <v>325</v>
      </c>
      <c r="F238" s="37" t="s">
        <v>139</v>
      </c>
      <c r="G238" s="39">
        <f>G239</f>
        <v>15</v>
      </c>
    </row>
    <row r="239" spans="1:7" ht="22.5" x14ac:dyDescent="0.2">
      <c r="A239" s="41" t="s">
        <v>140</v>
      </c>
      <c r="B239" s="16">
        <v>650</v>
      </c>
      <c r="C239" s="36">
        <v>5</v>
      </c>
      <c r="D239" s="36">
        <v>2</v>
      </c>
      <c r="E239" s="37" t="s">
        <v>325</v>
      </c>
      <c r="F239" s="37" t="s">
        <v>141</v>
      </c>
      <c r="G239" s="39">
        <f>G240</f>
        <v>15</v>
      </c>
    </row>
    <row r="240" spans="1:7" ht="22.5" x14ac:dyDescent="0.2">
      <c r="A240" s="41" t="s">
        <v>130</v>
      </c>
      <c r="B240" s="16">
        <v>650</v>
      </c>
      <c r="C240" s="36">
        <v>5</v>
      </c>
      <c r="D240" s="36">
        <v>2</v>
      </c>
      <c r="E240" s="37" t="s">
        <v>325</v>
      </c>
      <c r="F240" s="37" t="s">
        <v>340</v>
      </c>
      <c r="G240" s="84">
        <v>15</v>
      </c>
    </row>
    <row r="241" spans="1:7" ht="56.25" x14ac:dyDescent="0.2">
      <c r="A241" s="41" t="s">
        <v>415</v>
      </c>
      <c r="B241" s="16">
        <v>650</v>
      </c>
      <c r="C241" s="36">
        <v>5</v>
      </c>
      <c r="D241" s="36">
        <v>2</v>
      </c>
      <c r="E241" s="37" t="s">
        <v>326</v>
      </c>
      <c r="F241" s="38"/>
      <c r="G241" s="39">
        <f>G242</f>
        <v>203.8</v>
      </c>
    </row>
    <row r="242" spans="1:7" ht="22.5" x14ac:dyDescent="0.2">
      <c r="A242" s="41" t="s">
        <v>271</v>
      </c>
      <c r="B242" s="16">
        <v>650</v>
      </c>
      <c r="C242" s="36">
        <v>5</v>
      </c>
      <c r="D242" s="36">
        <v>2</v>
      </c>
      <c r="E242" s="37" t="s">
        <v>326</v>
      </c>
      <c r="F242" s="38">
        <v>200</v>
      </c>
      <c r="G242" s="39">
        <f>G243</f>
        <v>203.8</v>
      </c>
    </row>
    <row r="243" spans="1:7" ht="22.5" x14ac:dyDescent="0.2">
      <c r="A243" s="41" t="s">
        <v>140</v>
      </c>
      <c r="B243" s="16">
        <v>650</v>
      </c>
      <c r="C243" s="36">
        <v>5</v>
      </c>
      <c r="D243" s="36">
        <v>2</v>
      </c>
      <c r="E243" s="37" t="s">
        <v>326</v>
      </c>
      <c r="F243" s="38">
        <v>240</v>
      </c>
      <c r="G243" s="39">
        <f>G244</f>
        <v>203.8</v>
      </c>
    </row>
    <row r="244" spans="1:7" ht="22.5" x14ac:dyDescent="0.2">
      <c r="A244" s="41" t="s">
        <v>136</v>
      </c>
      <c r="B244" s="16">
        <v>650</v>
      </c>
      <c r="C244" s="36">
        <v>5</v>
      </c>
      <c r="D244" s="36">
        <v>2</v>
      </c>
      <c r="E244" s="37" t="s">
        <v>326</v>
      </c>
      <c r="F244" s="37" t="s">
        <v>340</v>
      </c>
      <c r="G244" s="84">
        <v>203.8</v>
      </c>
    </row>
    <row r="245" spans="1:7" x14ac:dyDescent="0.2">
      <c r="A245" s="40" t="s">
        <v>214</v>
      </c>
      <c r="B245" s="16">
        <v>650</v>
      </c>
      <c r="C245" s="36">
        <v>5</v>
      </c>
      <c r="D245" s="36">
        <v>2</v>
      </c>
      <c r="E245" s="37" t="s">
        <v>300</v>
      </c>
      <c r="F245" s="37" t="s">
        <v>138</v>
      </c>
      <c r="G245" s="39">
        <f>G246</f>
        <v>70</v>
      </c>
    </row>
    <row r="246" spans="1:7" ht="22.5" x14ac:dyDescent="0.2">
      <c r="A246" s="40" t="s">
        <v>234</v>
      </c>
      <c r="B246" s="16">
        <v>650</v>
      </c>
      <c r="C246" s="36">
        <v>5</v>
      </c>
      <c r="D246" s="36">
        <v>2</v>
      </c>
      <c r="E246" s="37" t="s">
        <v>301</v>
      </c>
      <c r="F246" s="37" t="s">
        <v>138</v>
      </c>
      <c r="G246" s="39">
        <f>G247</f>
        <v>70</v>
      </c>
    </row>
    <row r="247" spans="1:7" ht="22.5" x14ac:dyDescent="0.2">
      <c r="A247" s="40" t="s">
        <v>203</v>
      </c>
      <c r="B247" s="16">
        <v>650</v>
      </c>
      <c r="C247" s="36">
        <v>5</v>
      </c>
      <c r="D247" s="36">
        <v>2</v>
      </c>
      <c r="E247" s="37" t="s">
        <v>302</v>
      </c>
      <c r="F247" s="37" t="s">
        <v>110</v>
      </c>
      <c r="G247" s="39">
        <f>G248</f>
        <v>70</v>
      </c>
    </row>
    <row r="248" spans="1:7" ht="22.5" x14ac:dyDescent="0.2">
      <c r="A248" s="41" t="s">
        <v>271</v>
      </c>
      <c r="B248" s="16">
        <v>650</v>
      </c>
      <c r="C248" s="36">
        <v>5</v>
      </c>
      <c r="D248" s="36">
        <v>2</v>
      </c>
      <c r="E248" s="37" t="s">
        <v>302</v>
      </c>
      <c r="F248" s="37" t="s">
        <v>139</v>
      </c>
      <c r="G248" s="39">
        <f>G249</f>
        <v>70</v>
      </c>
    </row>
    <row r="249" spans="1:7" ht="22.5" x14ac:dyDescent="0.2">
      <c r="A249" s="41" t="s">
        <v>140</v>
      </c>
      <c r="B249" s="16">
        <v>650</v>
      </c>
      <c r="C249" s="36">
        <v>5</v>
      </c>
      <c r="D249" s="36">
        <v>2</v>
      </c>
      <c r="E249" s="37" t="s">
        <v>302</v>
      </c>
      <c r="F249" s="37" t="s">
        <v>141</v>
      </c>
      <c r="G249" s="39">
        <f>G250</f>
        <v>70</v>
      </c>
    </row>
    <row r="250" spans="1:7" ht="22.5" x14ac:dyDescent="0.2">
      <c r="A250" s="41" t="s">
        <v>130</v>
      </c>
      <c r="B250" s="16">
        <v>650</v>
      </c>
      <c r="C250" s="36">
        <v>5</v>
      </c>
      <c r="D250" s="36">
        <v>2</v>
      </c>
      <c r="E250" s="37" t="s">
        <v>302</v>
      </c>
      <c r="F250" s="37">
        <v>244</v>
      </c>
      <c r="G250" s="39">
        <v>70</v>
      </c>
    </row>
    <row r="251" spans="1:7" x14ac:dyDescent="0.2">
      <c r="A251" s="35" t="s">
        <v>42</v>
      </c>
      <c r="B251" s="16">
        <v>650</v>
      </c>
      <c r="C251" s="36">
        <v>5</v>
      </c>
      <c r="D251" s="36">
        <v>3</v>
      </c>
      <c r="E251" s="37" t="s">
        <v>138</v>
      </c>
      <c r="F251" s="37" t="s">
        <v>138</v>
      </c>
      <c r="G251" s="39">
        <f>G252</f>
        <v>240</v>
      </c>
    </row>
    <row r="252" spans="1:7" ht="22.5" x14ac:dyDescent="0.2">
      <c r="A252" s="40" t="s">
        <v>508</v>
      </c>
      <c r="B252" s="16">
        <v>650</v>
      </c>
      <c r="C252" s="36">
        <v>5</v>
      </c>
      <c r="D252" s="36">
        <v>3</v>
      </c>
      <c r="E252" s="37">
        <v>2400000000</v>
      </c>
      <c r="F252" s="37" t="s">
        <v>138</v>
      </c>
      <c r="G252" s="39">
        <f>G253+G258</f>
        <v>240</v>
      </c>
    </row>
    <row r="253" spans="1:7" ht="22.5" x14ac:dyDescent="0.2">
      <c r="A253" s="40" t="s">
        <v>215</v>
      </c>
      <c r="B253" s="16">
        <v>650</v>
      </c>
      <c r="C253" s="36">
        <v>5</v>
      </c>
      <c r="D253" s="36">
        <v>3</v>
      </c>
      <c r="E253" s="37">
        <v>2400100000</v>
      </c>
      <c r="F253" s="37" t="s">
        <v>138</v>
      </c>
      <c r="G253" s="39">
        <f>G254</f>
        <v>40</v>
      </c>
    </row>
    <row r="254" spans="1:7" ht="22.5" x14ac:dyDescent="0.2">
      <c r="A254" s="40" t="s">
        <v>203</v>
      </c>
      <c r="B254" s="16">
        <v>650</v>
      </c>
      <c r="C254" s="36">
        <v>5</v>
      </c>
      <c r="D254" s="36">
        <v>3</v>
      </c>
      <c r="E254" s="37">
        <v>2400199990</v>
      </c>
      <c r="F254" s="37" t="s">
        <v>110</v>
      </c>
      <c r="G254" s="39">
        <f>G255</f>
        <v>40</v>
      </c>
    </row>
    <row r="255" spans="1:7" ht="22.5" x14ac:dyDescent="0.2">
      <c r="A255" s="41" t="s">
        <v>271</v>
      </c>
      <c r="B255" s="16">
        <v>650</v>
      </c>
      <c r="C255" s="36">
        <v>5</v>
      </c>
      <c r="D255" s="36">
        <v>3</v>
      </c>
      <c r="E255" s="37">
        <v>2400199990</v>
      </c>
      <c r="F255" s="37" t="s">
        <v>139</v>
      </c>
      <c r="G255" s="39">
        <f>G256</f>
        <v>40</v>
      </c>
    </row>
    <row r="256" spans="1:7" ht="22.5" x14ac:dyDescent="0.2">
      <c r="A256" s="41" t="s">
        <v>140</v>
      </c>
      <c r="B256" s="16">
        <v>650</v>
      </c>
      <c r="C256" s="36">
        <v>5</v>
      </c>
      <c r="D256" s="36">
        <v>3</v>
      </c>
      <c r="E256" s="37">
        <v>2400199990</v>
      </c>
      <c r="F256" s="37" t="s">
        <v>141</v>
      </c>
      <c r="G256" s="39">
        <f>G257</f>
        <v>40</v>
      </c>
    </row>
    <row r="257" spans="1:7" ht="22.5" x14ac:dyDescent="0.2">
      <c r="A257" s="41" t="s">
        <v>130</v>
      </c>
      <c r="B257" s="16">
        <v>650</v>
      </c>
      <c r="C257" s="36">
        <v>5</v>
      </c>
      <c r="D257" s="36">
        <v>3</v>
      </c>
      <c r="E257" s="37">
        <v>2400199990</v>
      </c>
      <c r="F257" s="37">
        <v>244</v>
      </c>
      <c r="G257" s="39">
        <v>40</v>
      </c>
    </row>
    <row r="258" spans="1:7" ht="22.5" x14ac:dyDescent="0.2">
      <c r="A258" s="41" t="s">
        <v>327</v>
      </c>
      <c r="B258" s="16">
        <v>650</v>
      </c>
      <c r="C258" s="36">
        <v>5</v>
      </c>
      <c r="D258" s="36">
        <v>3</v>
      </c>
      <c r="E258" s="37" t="s">
        <v>328</v>
      </c>
      <c r="F258" s="37"/>
      <c r="G258" s="39">
        <f>G259</f>
        <v>200</v>
      </c>
    </row>
    <row r="259" spans="1:7" ht="22.5" x14ac:dyDescent="0.2">
      <c r="A259" s="41" t="s">
        <v>203</v>
      </c>
      <c r="B259" s="16">
        <v>650</v>
      </c>
      <c r="C259" s="36">
        <v>5</v>
      </c>
      <c r="D259" s="36">
        <v>3</v>
      </c>
      <c r="E259" s="37" t="s">
        <v>329</v>
      </c>
      <c r="F259" s="37" t="s">
        <v>110</v>
      </c>
      <c r="G259" s="39">
        <f>G260</f>
        <v>200</v>
      </c>
    </row>
    <row r="260" spans="1:7" ht="22.5" x14ac:dyDescent="0.2">
      <c r="A260" s="41" t="s">
        <v>271</v>
      </c>
      <c r="B260" s="16">
        <v>650</v>
      </c>
      <c r="C260" s="36">
        <v>5</v>
      </c>
      <c r="D260" s="36">
        <v>3</v>
      </c>
      <c r="E260" s="37" t="s">
        <v>329</v>
      </c>
      <c r="F260" s="37" t="s">
        <v>139</v>
      </c>
      <c r="G260" s="39">
        <f>G261</f>
        <v>200</v>
      </c>
    </row>
    <row r="261" spans="1:7" ht="22.5" x14ac:dyDescent="0.2">
      <c r="A261" s="41" t="s">
        <v>140</v>
      </c>
      <c r="B261" s="16">
        <v>650</v>
      </c>
      <c r="C261" s="36">
        <v>5</v>
      </c>
      <c r="D261" s="36">
        <v>3</v>
      </c>
      <c r="E261" s="37" t="s">
        <v>329</v>
      </c>
      <c r="F261" s="37" t="s">
        <v>141</v>
      </c>
      <c r="G261" s="39">
        <f>G262</f>
        <v>200</v>
      </c>
    </row>
    <row r="262" spans="1:7" ht="22.5" x14ac:dyDescent="0.2">
      <c r="A262" s="41" t="s">
        <v>130</v>
      </c>
      <c r="B262" s="16">
        <v>650</v>
      </c>
      <c r="C262" s="36">
        <v>5</v>
      </c>
      <c r="D262" s="36">
        <v>3</v>
      </c>
      <c r="E262" s="37" t="s">
        <v>329</v>
      </c>
      <c r="F262" s="37">
        <v>244</v>
      </c>
      <c r="G262" s="39">
        <v>200</v>
      </c>
    </row>
    <row r="263" spans="1:7" x14ac:dyDescent="0.2">
      <c r="A263" s="35" t="s">
        <v>126</v>
      </c>
      <c r="B263" s="16">
        <v>650</v>
      </c>
      <c r="C263" s="36">
        <v>8</v>
      </c>
      <c r="D263" s="36">
        <v>0</v>
      </c>
      <c r="E263" s="37" t="s">
        <v>138</v>
      </c>
      <c r="F263" s="37" t="s">
        <v>138</v>
      </c>
      <c r="G263" s="39">
        <f>G264</f>
        <v>2339</v>
      </c>
    </row>
    <row r="264" spans="1:7" x14ac:dyDescent="0.2">
      <c r="A264" s="35" t="s">
        <v>43</v>
      </c>
      <c r="B264" s="16">
        <v>650</v>
      </c>
      <c r="C264" s="36">
        <v>8</v>
      </c>
      <c r="D264" s="36">
        <v>1</v>
      </c>
      <c r="E264" s="37" t="s">
        <v>138</v>
      </c>
      <c r="F264" s="37" t="s">
        <v>138</v>
      </c>
      <c r="G264" s="39">
        <f>G265</f>
        <v>2339</v>
      </c>
    </row>
    <row r="265" spans="1:7" ht="22.5" x14ac:dyDescent="0.2">
      <c r="A265" s="40" t="s">
        <v>509</v>
      </c>
      <c r="B265" s="16">
        <v>650</v>
      </c>
      <c r="C265" s="36">
        <v>8</v>
      </c>
      <c r="D265" s="36">
        <v>1</v>
      </c>
      <c r="E265" s="37" t="s">
        <v>277</v>
      </c>
      <c r="F265" s="37" t="s">
        <v>138</v>
      </c>
      <c r="G265" s="39">
        <f>G266+G290</f>
        <v>2339</v>
      </c>
    </row>
    <row r="266" spans="1:7" ht="33.75" x14ac:dyDescent="0.2">
      <c r="A266" s="40" t="s">
        <v>216</v>
      </c>
      <c r="B266" s="16">
        <v>650</v>
      </c>
      <c r="C266" s="36">
        <v>8</v>
      </c>
      <c r="D266" s="36">
        <v>1</v>
      </c>
      <c r="E266" s="37" t="s">
        <v>278</v>
      </c>
      <c r="F266" s="37" t="s">
        <v>138</v>
      </c>
      <c r="G266" s="39">
        <f>G267</f>
        <v>2025</v>
      </c>
    </row>
    <row r="267" spans="1:7" x14ac:dyDescent="0.2">
      <c r="A267" s="40" t="s">
        <v>217</v>
      </c>
      <c r="B267" s="16">
        <v>650</v>
      </c>
      <c r="C267" s="36">
        <v>8</v>
      </c>
      <c r="D267" s="36">
        <v>1</v>
      </c>
      <c r="E267" s="37" t="s">
        <v>279</v>
      </c>
      <c r="F267" s="37"/>
      <c r="G267" s="39">
        <f>G268+G277+G286+G281</f>
        <v>2025</v>
      </c>
    </row>
    <row r="268" spans="1:7" ht="22.5" x14ac:dyDescent="0.2">
      <c r="A268" s="40" t="s">
        <v>200</v>
      </c>
      <c r="B268" s="16">
        <v>650</v>
      </c>
      <c r="C268" s="36">
        <v>8</v>
      </c>
      <c r="D268" s="36">
        <v>1</v>
      </c>
      <c r="E268" s="37" t="s">
        <v>280</v>
      </c>
      <c r="F268" s="37" t="s">
        <v>110</v>
      </c>
      <c r="G268" s="39">
        <f>G269+G274</f>
        <v>1712.9</v>
      </c>
    </row>
    <row r="269" spans="1:7" ht="45" x14ac:dyDescent="0.2">
      <c r="A269" s="5" t="s">
        <v>142</v>
      </c>
      <c r="B269" s="16">
        <v>650</v>
      </c>
      <c r="C269" s="36">
        <v>8</v>
      </c>
      <c r="D269" s="36">
        <v>1</v>
      </c>
      <c r="E269" s="37" t="s">
        <v>280</v>
      </c>
      <c r="F269" s="37" t="s">
        <v>143</v>
      </c>
      <c r="G269" s="39">
        <f>G270</f>
        <v>1479</v>
      </c>
    </row>
    <row r="270" spans="1:7" x14ac:dyDescent="0.2">
      <c r="A270" s="40" t="s">
        <v>144</v>
      </c>
      <c r="B270" s="16">
        <v>650</v>
      </c>
      <c r="C270" s="36">
        <v>8</v>
      </c>
      <c r="D270" s="36">
        <v>1</v>
      </c>
      <c r="E270" s="37" t="s">
        <v>280</v>
      </c>
      <c r="F270" s="37" t="s">
        <v>145</v>
      </c>
      <c r="G270" s="39">
        <f>G271+G272+G273</f>
        <v>1479</v>
      </c>
    </row>
    <row r="271" spans="1:7" x14ac:dyDescent="0.2">
      <c r="A271" s="41" t="s">
        <v>240</v>
      </c>
      <c r="B271" s="16">
        <v>650</v>
      </c>
      <c r="C271" s="36">
        <v>8</v>
      </c>
      <c r="D271" s="36">
        <v>1</v>
      </c>
      <c r="E271" s="37" t="s">
        <v>280</v>
      </c>
      <c r="F271" s="37">
        <v>111</v>
      </c>
      <c r="G271" s="39">
        <v>1059</v>
      </c>
    </row>
    <row r="272" spans="1:7" ht="22.5" x14ac:dyDescent="0.2">
      <c r="A272" s="41" t="s">
        <v>133</v>
      </c>
      <c r="B272" s="16">
        <v>650</v>
      </c>
      <c r="C272" s="36">
        <v>8</v>
      </c>
      <c r="D272" s="36">
        <v>1</v>
      </c>
      <c r="E272" s="37" t="s">
        <v>280</v>
      </c>
      <c r="F272" s="37">
        <v>112</v>
      </c>
      <c r="G272" s="39">
        <v>100</v>
      </c>
    </row>
    <row r="273" spans="1:7" ht="33.75" x14ac:dyDescent="0.2">
      <c r="A273" s="41" t="s">
        <v>241</v>
      </c>
      <c r="B273" s="16">
        <v>650</v>
      </c>
      <c r="C273" s="36">
        <v>8</v>
      </c>
      <c r="D273" s="36">
        <v>1</v>
      </c>
      <c r="E273" s="37" t="s">
        <v>280</v>
      </c>
      <c r="F273" s="37">
        <v>119</v>
      </c>
      <c r="G273" s="39">
        <v>320</v>
      </c>
    </row>
    <row r="274" spans="1:7" ht="22.5" x14ac:dyDescent="0.2">
      <c r="A274" s="41" t="s">
        <v>271</v>
      </c>
      <c r="B274" s="16">
        <v>650</v>
      </c>
      <c r="C274" s="36">
        <v>8</v>
      </c>
      <c r="D274" s="36">
        <v>1</v>
      </c>
      <c r="E274" s="37" t="s">
        <v>280</v>
      </c>
      <c r="F274" s="37" t="s">
        <v>139</v>
      </c>
      <c r="G274" s="39">
        <f>G275</f>
        <v>233.9</v>
      </c>
    </row>
    <row r="275" spans="1:7" ht="22.5" x14ac:dyDescent="0.2">
      <c r="A275" s="41" t="s">
        <v>140</v>
      </c>
      <c r="B275" s="16">
        <v>650</v>
      </c>
      <c r="C275" s="36">
        <v>8</v>
      </c>
      <c r="D275" s="36">
        <v>1</v>
      </c>
      <c r="E275" s="37" t="s">
        <v>280</v>
      </c>
      <c r="F275" s="37" t="s">
        <v>141</v>
      </c>
      <c r="G275" s="39">
        <f>G276</f>
        <v>233.9</v>
      </c>
    </row>
    <row r="276" spans="1:7" ht="22.5" x14ac:dyDescent="0.2">
      <c r="A276" s="41" t="s">
        <v>130</v>
      </c>
      <c r="B276" s="16">
        <v>650</v>
      </c>
      <c r="C276" s="36">
        <v>8</v>
      </c>
      <c r="D276" s="36">
        <v>1</v>
      </c>
      <c r="E276" s="37" t="s">
        <v>280</v>
      </c>
      <c r="F276" s="37">
        <v>244</v>
      </c>
      <c r="G276" s="39">
        <v>233.9</v>
      </c>
    </row>
    <row r="277" spans="1:7" ht="33.75" x14ac:dyDescent="0.2">
      <c r="A277" s="40" t="s">
        <v>413</v>
      </c>
      <c r="B277" s="16">
        <v>650</v>
      </c>
      <c r="C277" s="36">
        <v>8</v>
      </c>
      <c r="D277" s="36">
        <v>1</v>
      </c>
      <c r="E277" s="37" t="s">
        <v>281</v>
      </c>
      <c r="F277" s="37" t="s">
        <v>110</v>
      </c>
      <c r="G277" s="39">
        <f>G278</f>
        <v>6.8</v>
      </c>
    </row>
    <row r="278" spans="1:7" ht="22.5" x14ac:dyDescent="0.2">
      <c r="A278" s="41" t="s">
        <v>271</v>
      </c>
      <c r="B278" s="16">
        <v>650</v>
      </c>
      <c r="C278" s="36">
        <v>8</v>
      </c>
      <c r="D278" s="36">
        <v>1</v>
      </c>
      <c r="E278" s="37" t="s">
        <v>281</v>
      </c>
      <c r="F278" s="37" t="s">
        <v>139</v>
      </c>
      <c r="G278" s="39">
        <f>G279</f>
        <v>6.8</v>
      </c>
    </row>
    <row r="279" spans="1:7" ht="22.5" x14ac:dyDescent="0.2">
      <c r="A279" s="41" t="s">
        <v>140</v>
      </c>
      <c r="B279" s="16">
        <v>650</v>
      </c>
      <c r="C279" s="36">
        <v>8</v>
      </c>
      <c r="D279" s="36">
        <v>1</v>
      </c>
      <c r="E279" s="37" t="s">
        <v>281</v>
      </c>
      <c r="F279" s="37" t="s">
        <v>141</v>
      </c>
      <c r="G279" s="39">
        <f>G280</f>
        <v>6.8</v>
      </c>
    </row>
    <row r="280" spans="1:7" ht="22.5" x14ac:dyDescent="0.2">
      <c r="A280" s="41" t="s">
        <v>130</v>
      </c>
      <c r="B280" s="16">
        <v>650</v>
      </c>
      <c r="C280" s="36">
        <v>8</v>
      </c>
      <c r="D280" s="36">
        <v>1</v>
      </c>
      <c r="E280" s="37" t="s">
        <v>281</v>
      </c>
      <c r="F280" s="37">
        <v>244</v>
      </c>
      <c r="G280" s="39">
        <v>6.8</v>
      </c>
    </row>
    <row r="281" spans="1:7" ht="56.25" x14ac:dyDescent="0.2">
      <c r="A281" s="41" t="s">
        <v>443</v>
      </c>
      <c r="B281" s="16">
        <v>650</v>
      </c>
      <c r="C281" s="36">
        <v>8</v>
      </c>
      <c r="D281" s="36">
        <v>1</v>
      </c>
      <c r="E281" s="37" t="s">
        <v>442</v>
      </c>
      <c r="F281" s="38"/>
      <c r="G281" s="39">
        <f>G282</f>
        <v>303</v>
      </c>
    </row>
    <row r="282" spans="1:7" ht="45" x14ac:dyDescent="0.2">
      <c r="A282" s="41" t="s">
        <v>142</v>
      </c>
      <c r="B282" s="16">
        <v>650</v>
      </c>
      <c r="C282" s="36">
        <v>8</v>
      </c>
      <c r="D282" s="36">
        <v>1</v>
      </c>
      <c r="E282" s="37" t="s">
        <v>442</v>
      </c>
      <c r="F282" s="38">
        <v>100</v>
      </c>
      <c r="G282" s="39">
        <f>G283</f>
        <v>303</v>
      </c>
    </row>
    <row r="283" spans="1:7" x14ac:dyDescent="0.2">
      <c r="A283" s="41" t="s">
        <v>144</v>
      </c>
      <c r="B283" s="16">
        <v>650</v>
      </c>
      <c r="C283" s="36">
        <v>8</v>
      </c>
      <c r="D283" s="36">
        <v>1</v>
      </c>
      <c r="E283" s="37" t="s">
        <v>442</v>
      </c>
      <c r="F283" s="38">
        <v>110</v>
      </c>
      <c r="G283" s="39">
        <f>G284+G285</f>
        <v>303</v>
      </c>
    </row>
    <row r="284" spans="1:7" x14ac:dyDescent="0.2">
      <c r="A284" s="41" t="s">
        <v>240</v>
      </c>
      <c r="B284" s="16">
        <v>650</v>
      </c>
      <c r="C284" s="36">
        <v>8</v>
      </c>
      <c r="D284" s="36">
        <v>1</v>
      </c>
      <c r="E284" s="37" t="s">
        <v>442</v>
      </c>
      <c r="F284" s="37" t="s">
        <v>337</v>
      </c>
      <c r="G284" s="39">
        <v>233</v>
      </c>
    </row>
    <row r="285" spans="1:7" ht="33.75" x14ac:dyDescent="0.2">
      <c r="A285" s="41" t="s">
        <v>241</v>
      </c>
      <c r="B285" s="16">
        <v>650</v>
      </c>
      <c r="C285" s="36">
        <v>8</v>
      </c>
      <c r="D285" s="36">
        <v>1</v>
      </c>
      <c r="E285" s="37" t="s">
        <v>442</v>
      </c>
      <c r="F285" s="37" t="s">
        <v>338</v>
      </c>
      <c r="G285" s="39">
        <v>70</v>
      </c>
    </row>
    <row r="286" spans="1:7" ht="45" x14ac:dyDescent="0.2">
      <c r="A286" s="41" t="s">
        <v>416</v>
      </c>
      <c r="B286" s="16">
        <v>650</v>
      </c>
      <c r="C286" s="36">
        <v>8</v>
      </c>
      <c r="D286" s="36">
        <v>1</v>
      </c>
      <c r="E286" s="37" t="s">
        <v>330</v>
      </c>
      <c r="F286" s="38" t="s">
        <v>138</v>
      </c>
      <c r="G286" s="39">
        <f>G287</f>
        <v>2.2999999999999998</v>
      </c>
    </row>
    <row r="287" spans="1:7" ht="22.5" x14ac:dyDescent="0.2">
      <c r="A287" s="41" t="s">
        <v>271</v>
      </c>
      <c r="B287" s="16">
        <v>650</v>
      </c>
      <c r="C287" s="36">
        <v>8</v>
      </c>
      <c r="D287" s="36">
        <v>1</v>
      </c>
      <c r="E287" s="37" t="s">
        <v>330</v>
      </c>
      <c r="F287" s="38" t="s">
        <v>139</v>
      </c>
      <c r="G287" s="39">
        <f>G288</f>
        <v>2.2999999999999998</v>
      </c>
    </row>
    <row r="288" spans="1:7" ht="22.5" x14ac:dyDescent="0.2">
      <c r="A288" s="41" t="s">
        <v>140</v>
      </c>
      <c r="B288" s="16">
        <v>650</v>
      </c>
      <c r="C288" s="36">
        <v>8</v>
      </c>
      <c r="D288" s="36">
        <v>1</v>
      </c>
      <c r="E288" s="37" t="s">
        <v>330</v>
      </c>
      <c r="F288" s="38" t="s">
        <v>141</v>
      </c>
      <c r="G288" s="39">
        <f>G289</f>
        <v>2.2999999999999998</v>
      </c>
    </row>
    <row r="289" spans="1:7" ht="22.5" x14ac:dyDescent="0.2">
      <c r="A289" s="41" t="s">
        <v>130</v>
      </c>
      <c r="B289" s="16">
        <v>650</v>
      </c>
      <c r="C289" s="36">
        <v>8</v>
      </c>
      <c r="D289" s="36">
        <v>1</v>
      </c>
      <c r="E289" s="37" t="s">
        <v>330</v>
      </c>
      <c r="F289" s="37" t="s">
        <v>339</v>
      </c>
      <c r="G289" s="39">
        <v>2.2999999999999998</v>
      </c>
    </row>
    <row r="290" spans="1:7" x14ac:dyDescent="0.2">
      <c r="A290" s="40" t="s">
        <v>218</v>
      </c>
      <c r="B290" s="16">
        <v>650</v>
      </c>
      <c r="C290" s="36">
        <v>8</v>
      </c>
      <c r="D290" s="36">
        <v>1</v>
      </c>
      <c r="E290" s="37" t="s">
        <v>444</v>
      </c>
      <c r="F290" s="37" t="s">
        <v>138</v>
      </c>
      <c r="G290" s="39">
        <f>G291</f>
        <v>314</v>
      </c>
    </row>
    <row r="291" spans="1:7" ht="22.5" x14ac:dyDescent="0.2">
      <c r="A291" s="40" t="s">
        <v>219</v>
      </c>
      <c r="B291" s="16">
        <v>650</v>
      </c>
      <c r="C291" s="36">
        <v>8</v>
      </c>
      <c r="D291" s="36">
        <v>1</v>
      </c>
      <c r="E291" s="37" t="s">
        <v>445</v>
      </c>
      <c r="F291" s="37" t="s">
        <v>138</v>
      </c>
      <c r="G291" s="39">
        <f>G292+G301</f>
        <v>314</v>
      </c>
    </row>
    <row r="292" spans="1:7" ht="22.5" x14ac:dyDescent="0.2">
      <c r="A292" s="40" t="s">
        <v>200</v>
      </c>
      <c r="B292" s="16">
        <v>650</v>
      </c>
      <c r="C292" s="36">
        <v>8</v>
      </c>
      <c r="D292" s="36">
        <v>1</v>
      </c>
      <c r="E292" s="37" t="s">
        <v>446</v>
      </c>
      <c r="F292" s="37" t="s">
        <v>110</v>
      </c>
      <c r="G292" s="39">
        <f>G293+G298</f>
        <v>264</v>
      </c>
    </row>
    <row r="293" spans="1:7" ht="45" x14ac:dyDescent="0.2">
      <c r="A293" s="5" t="s">
        <v>142</v>
      </c>
      <c r="B293" s="16">
        <v>650</v>
      </c>
      <c r="C293" s="36">
        <v>8</v>
      </c>
      <c r="D293" s="36">
        <v>1</v>
      </c>
      <c r="E293" s="37" t="s">
        <v>446</v>
      </c>
      <c r="F293" s="37" t="s">
        <v>143</v>
      </c>
      <c r="G293" s="39">
        <f>G294</f>
        <v>259</v>
      </c>
    </row>
    <row r="294" spans="1:7" x14ac:dyDescent="0.2">
      <c r="A294" s="40" t="s">
        <v>144</v>
      </c>
      <c r="B294" s="16">
        <v>650</v>
      </c>
      <c r="C294" s="36">
        <v>8</v>
      </c>
      <c r="D294" s="36">
        <v>1</v>
      </c>
      <c r="E294" s="37" t="s">
        <v>446</v>
      </c>
      <c r="F294" s="37" t="s">
        <v>145</v>
      </c>
      <c r="G294" s="39">
        <f t="shared" ref="G294" si="10">G295+G296+G297</f>
        <v>259</v>
      </c>
    </row>
    <row r="295" spans="1:7" x14ac:dyDescent="0.2">
      <c r="A295" s="41" t="s">
        <v>240</v>
      </c>
      <c r="B295" s="16">
        <v>650</v>
      </c>
      <c r="C295" s="36">
        <v>8</v>
      </c>
      <c r="D295" s="36">
        <v>1</v>
      </c>
      <c r="E295" s="37" t="s">
        <v>446</v>
      </c>
      <c r="F295" s="37">
        <v>111</v>
      </c>
      <c r="G295" s="39">
        <v>176</v>
      </c>
    </row>
    <row r="296" spans="1:7" ht="22.5" x14ac:dyDescent="0.2">
      <c r="A296" s="41" t="s">
        <v>133</v>
      </c>
      <c r="B296" s="16">
        <v>650</v>
      </c>
      <c r="C296" s="36">
        <v>8</v>
      </c>
      <c r="D296" s="36">
        <v>1</v>
      </c>
      <c r="E296" s="37" t="s">
        <v>446</v>
      </c>
      <c r="F296" s="37">
        <v>112</v>
      </c>
      <c r="G296" s="39">
        <v>30</v>
      </c>
    </row>
    <row r="297" spans="1:7" ht="33.75" x14ac:dyDescent="0.2">
      <c r="A297" s="41" t="s">
        <v>241</v>
      </c>
      <c r="B297" s="16">
        <v>650</v>
      </c>
      <c r="C297" s="36">
        <v>8</v>
      </c>
      <c r="D297" s="36">
        <v>1</v>
      </c>
      <c r="E297" s="37" t="s">
        <v>446</v>
      </c>
      <c r="F297" s="37">
        <v>119</v>
      </c>
      <c r="G297" s="39">
        <v>53</v>
      </c>
    </row>
    <row r="298" spans="1:7" ht="22.5" x14ac:dyDescent="0.2">
      <c r="A298" s="41" t="s">
        <v>271</v>
      </c>
      <c r="B298" s="16">
        <v>650</v>
      </c>
      <c r="C298" s="36">
        <v>8</v>
      </c>
      <c r="D298" s="36">
        <v>1</v>
      </c>
      <c r="E298" s="37" t="s">
        <v>446</v>
      </c>
      <c r="F298" s="37" t="s">
        <v>139</v>
      </c>
      <c r="G298" s="39">
        <f>G299</f>
        <v>5</v>
      </c>
    </row>
    <row r="299" spans="1:7" ht="22.5" x14ac:dyDescent="0.2">
      <c r="A299" s="41" t="s">
        <v>140</v>
      </c>
      <c r="B299" s="16">
        <v>650</v>
      </c>
      <c r="C299" s="36">
        <v>8</v>
      </c>
      <c r="D299" s="36">
        <v>1</v>
      </c>
      <c r="E299" s="37" t="s">
        <v>446</v>
      </c>
      <c r="F299" s="37" t="s">
        <v>141</v>
      </c>
      <c r="G299" s="39">
        <f>G300</f>
        <v>5</v>
      </c>
    </row>
    <row r="300" spans="1:7" ht="22.5" x14ac:dyDescent="0.2">
      <c r="A300" s="41" t="s">
        <v>130</v>
      </c>
      <c r="B300" s="16">
        <v>650</v>
      </c>
      <c r="C300" s="36">
        <v>8</v>
      </c>
      <c r="D300" s="36">
        <v>1</v>
      </c>
      <c r="E300" s="37" t="s">
        <v>446</v>
      </c>
      <c r="F300" s="37">
        <v>244</v>
      </c>
      <c r="G300" s="84">
        <v>5</v>
      </c>
    </row>
    <row r="301" spans="1:7" ht="56.25" x14ac:dyDescent="0.2">
      <c r="A301" s="41" t="s">
        <v>443</v>
      </c>
      <c r="B301" s="16">
        <v>650</v>
      </c>
      <c r="C301" s="36">
        <v>8</v>
      </c>
      <c r="D301" s="36">
        <v>1</v>
      </c>
      <c r="E301" s="37" t="s">
        <v>447</v>
      </c>
      <c r="F301" s="38"/>
      <c r="G301" s="39">
        <f>G302</f>
        <v>50</v>
      </c>
    </row>
    <row r="302" spans="1:7" ht="45" x14ac:dyDescent="0.2">
      <c r="A302" s="41" t="s">
        <v>142</v>
      </c>
      <c r="B302" s="16">
        <v>650</v>
      </c>
      <c r="C302" s="36">
        <v>8</v>
      </c>
      <c r="D302" s="36">
        <v>1</v>
      </c>
      <c r="E302" s="37" t="s">
        <v>447</v>
      </c>
      <c r="F302" s="38">
        <v>100</v>
      </c>
      <c r="G302" s="39">
        <f>G303</f>
        <v>50</v>
      </c>
    </row>
    <row r="303" spans="1:7" x14ac:dyDescent="0.2">
      <c r="A303" s="41" t="s">
        <v>144</v>
      </c>
      <c r="B303" s="16">
        <v>650</v>
      </c>
      <c r="C303" s="36">
        <v>8</v>
      </c>
      <c r="D303" s="36">
        <v>1</v>
      </c>
      <c r="E303" s="37" t="s">
        <v>447</v>
      </c>
      <c r="F303" s="38">
        <v>110</v>
      </c>
      <c r="G303" s="39">
        <f>G304+G305</f>
        <v>50</v>
      </c>
    </row>
    <row r="304" spans="1:7" x14ac:dyDescent="0.2">
      <c r="A304" s="41" t="s">
        <v>240</v>
      </c>
      <c r="B304" s="16">
        <v>650</v>
      </c>
      <c r="C304" s="36">
        <v>8</v>
      </c>
      <c r="D304" s="36">
        <v>1</v>
      </c>
      <c r="E304" s="37" t="s">
        <v>447</v>
      </c>
      <c r="F304" s="37" t="s">
        <v>337</v>
      </c>
      <c r="G304" s="39">
        <v>38</v>
      </c>
    </row>
    <row r="305" spans="1:7" ht="33.75" x14ac:dyDescent="0.2">
      <c r="A305" s="41" t="s">
        <v>241</v>
      </c>
      <c r="B305" s="16">
        <v>650</v>
      </c>
      <c r="C305" s="36">
        <v>8</v>
      </c>
      <c r="D305" s="36">
        <v>1</v>
      </c>
      <c r="E305" s="37" t="s">
        <v>447</v>
      </c>
      <c r="F305" s="37" t="s">
        <v>338</v>
      </c>
      <c r="G305" s="39">
        <v>12</v>
      </c>
    </row>
    <row r="306" spans="1:7" x14ac:dyDescent="0.2">
      <c r="A306" s="35" t="s">
        <v>127</v>
      </c>
      <c r="B306" s="16">
        <v>650</v>
      </c>
      <c r="C306" s="36">
        <v>11</v>
      </c>
      <c r="D306" s="36">
        <v>0</v>
      </c>
      <c r="E306" s="37" t="s">
        <v>138</v>
      </c>
      <c r="F306" s="37" t="s">
        <v>138</v>
      </c>
      <c r="G306" s="39">
        <f>G307</f>
        <v>6375.9</v>
      </c>
    </row>
    <row r="307" spans="1:7" x14ac:dyDescent="0.2">
      <c r="A307" s="35" t="s">
        <v>44</v>
      </c>
      <c r="B307" s="16">
        <v>650</v>
      </c>
      <c r="C307" s="36">
        <v>11</v>
      </c>
      <c r="D307" s="36">
        <v>1</v>
      </c>
      <c r="E307" s="37" t="s">
        <v>138</v>
      </c>
      <c r="F307" s="37" t="s">
        <v>138</v>
      </c>
      <c r="G307" s="39">
        <f>G308</f>
        <v>6375.9</v>
      </c>
    </row>
    <row r="308" spans="1:7" ht="33.75" x14ac:dyDescent="0.2">
      <c r="A308" s="40" t="s">
        <v>510</v>
      </c>
      <c r="B308" s="16">
        <v>650</v>
      </c>
      <c r="C308" s="36">
        <v>11</v>
      </c>
      <c r="D308" s="36">
        <v>1</v>
      </c>
      <c r="E308" s="37" t="s">
        <v>285</v>
      </c>
      <c r="F308" s="37" t="s">
        <v>138</v>
      </c>
      <c r="G308" s="39">
        <f>G309</f>
        <v>6375.9</v>
      </c>
    </row>
    <row r="309" spans="1:7" x14ac:dyDescent="0.2">
      <c r="A309" s="40" t="s">
        <v>146</v>
      </c>
      <c r="B309" s="16">
        <v>650</v>
      </c>
      <c r="C309" s="36">
        <v>11</v>
      </c>
      <c r="D309" s="36">
        <v>1</v>
      </c>
      <c r="E309" s="37" t="s">
        <v>286</v>
      </c>
      <c r="F309" s="37" t="s">
        <v>138</v>
      </c>
      <c r="G309" s="39">
        <f>G310</f>
        <v>6375.9</v>
      </c>
    </row>
    <row r="310" spans="1:7" ht="22.5" x14ac:dyDescent="0.2">
      <c r="A310" s="40" t="s">
        <v>220</v>
      </c>
      <c r="B310" s="16">
        <v>650</v>
      </c>
      <c r="C310" s="36">
        <v>11</v>
      </c>
      <c r="D310" s="36">
        <v>1</v>
      </c>
      <c r="E310" s="37" t="s">
        <v>287</v>
      </c>
      <c r="F310" s="37"/>
      <c r="G310" s="39">
        <f>G311</f>
        <v>6375.9</v>
      </c>
    </row>
    <row r="311" spans="1:7" ht="22.5" x14ac:dyDescent="0.2">
      <c r="A311" s="40" t="s">
        <v>200</v>
      </c>
      <c r="B311" s="16">
        <v>650</v>
      </c>
      <c r="C311" s="36">
        <v>11</v>
      </c>
      <c r="D311" s="36">
        <v>1</v>
      </c>
      <c r="E311" s="37" t="s">
        <v>288</v>
      </c>
      <c r="F311" s="37" t="s">
        <v>110</v>
      </c>
      <c r="G311" s="39">
        <f>G312+G317+G320</f>
        <v>6375.9</v>
      </c>
    </row>
    <row r="312" spans="1:7" ht="45" x14ac:dyDescent="0.2">
      <c r="A312" s="5" t="s">
        <v>142</v>
      </c>
      <c r="B312" s="16">
        <v>650</v>
      </c>
      <c r="C312" s="36">
        <v>11</v>
      </c>
      <c r="D312" s="36">
        <v>1</v>
      </c>
      <c r="E312" s="37" t="s">
        <v>288</v>
      </c>
      <c r="F312" s="37" t="s">
        <v>143</v>
      </c>
      <c r="G312" s="39">
        <f>G313</f>
        <v>5870</v>
      </c>
    </row>
    <row r="313" spans="1:7" x14ac:dyDescent="0.2">
      <c r="A313" s="40" t="s">
        <v>144</v>
      </c>
      <c r="B313" s="16">
        <v>650</v>
      </c>
      <c r="C313" s="36">
        <v>11</v>
      </c>
      <c r="D313" s="36">
        <v>1</v>
      </c>
      <c r="E313" s="37" t="s">
        <v>288</v>
      </c>
      <c r="F313" s="37" t="s">
        <v>145</v>
      </c>
      <c r="G313" s="39">
        <f>G314+G315+G316</f>
        <v>5870</v>
      </c>
    </row>
    <row r="314" spans="1:7" x14ac:dyDescent="0.2">
      <c r="A314" s="41" t="s">
        <v>240</v>
      </c>
      <c r="B314" s="16">
        <v>650</v>
      </c>
      <c r="C314" s="36">
        <v>11</v>
      </c>
      <c r="D314" s="36">
        <v>1</v>
      </c>
      <c r="E314" s="37" t="s">
        <v>288</v>
      </c>
      <c r="F314" s="37">
        <v>111</v>
      </c>
      <c r="G314" s="39">
        <v>4330</v>
      </c>
    </row>
    <row r="315" spans="1:7" ht="22.5" x14ac:dyDescent="0.2">
      <c r="A315" s="41" t="s">
        <v>133</v>
      </c>
      <c r="B315" s="16">
        <v>650</v>
      </c>
      <c r="C315" s="36">
        <v>11</v>
      </c>
      <c r="D315" s="36">
        <v>1</v>
      </c>
      <c r="E315" s="37" t="s">
        <v>288</v>
      </c>
      <c r="F315" s="37">
        <v>112</v>
      </c>
      <c r="G315" s="39">
        <v>230</v>
      </c>
    </row>
    <row r="316" spans="1:7" ht="33.75" x14ac:dyDescent="0.2">
      <c r="A316" s="41" t="s">
        <v>241</v>
      </c>
      <c r="B316" s="16">
        <v>650</v>
      </c>
      <c r="C316" s="36">
        <v>11</v>
      </c>
      <c r="D316" s="36">
        <v>1</v>
      </c>
      <c r="E316" s="37" t="s">
        <v>288</v>
      </c>
      <c r="F316" s="37">
        <v>119</v>
      </c>
      <c r="G316" s="39">
        <v>1310</v>
      </c>
    </row>
    <row r="317" spans="1:7" ht="22.5" x14ac:dyDescent="0.2">
      <c r="A317" s="41" t="s">
        <v>271</v>
      </c>
      <c r="B317" s="16">
        <v>650</v>
      </c>
      <c r="C317" s="36">
        <v>11</v>
      </c>
      <c r="D317" s="36">
        <v>1</v>
      </c>
      <c r="E317" s="37" t="s">
        <v>306</v>
      </c>
      <c r="F317" s="28" t="s">
        <v>139</v>
      </c>
      <c r="G317" s="39">
        <f>G318</f>
        <v>472.9</v>
      </c>
    </row>
    <row r="318" spans="1:7" ht="22.5" x14ac:dyDescent="0.2">
      <c r="A318" s="41" t="s">
        <v>140</v>
      </c>
      <c r="B318" s="16">
        <v>650</v>
      </c>
      <c r="C318" s="36">
        <v>11</v>
      </c>
      <c r="D318" s="36">
        <v>1</v>
      </c>
      <c r="E318" s="37" t="s">
        <v>307</v>
      </c>
      <c r="F318" s="28" t="s">
        <v>141</v>
      </c>
      <c r="G318" s="39">
        <f>G319</f>
        <v>472.9</v>
      </c>
    </row>
    <row r="319" spans="1:7" ht="22.5" x14ac:dyDescent="0.2">
      <c r="A319" s="41" t="s">
        <v>130</v>
      </c>
      <c r="B319" s="16">
        <v>650</v>
      </c>
      <c r="C319" s="36">
        <v>11</v>
      </c>
      <c r="D319" s="36">
        <v>1</v>
      </c>
      <c r="E319" s="37" t="s">
        <v>288</v>
      </c>
      <c r="F319" s="28">
        <v>244</v>
      </c>
      <c r="G319" s="39">
        <v>472.9</v>
      </c>
    </row>
    <row r="320" spans="1:7" x14ac:dyDescent="0.2">
      <c r="A320" s="41" t="s">
        <v>149</v>
      </c>
      <c r="B320" s="16">
        <v>650</v>
      </c>
      <c r="C320" s="36">
        <v>11</v>
      </c>
      <c r="D320" s="36">
        <v>1</v>
      </c>
      <c r="E320" s="37" t="s">
        <v>306</v>
      </c>
      <c r="F320" s="28" t="s">
        <v>150</v>
      </c>
      <c r="G320" s="39">
        <f>G321</f>
        <v>33</v>
      </c>
    </row>
    <row r="321" spans="1:7" x14ac:dyDescent="0.2">
      <c r="A321" s="41" t="s">
        <v>151</v>
      </c>
      <c r="B321" s="16">
        <v>650</v>
      </c>
      <c r="C321" s="36">
        <v>11</v>
      </c>
      <c r="D321" s="36">
        <v>1</v>
      </c>
      <c r="E321" s="37" t="s">
        <v>307</v>
      </c>
      <c r="F321" s="28" t="s">
        <v>152</v>
      </c>
      <c r="G321" s="39">
        <f>G322+G323+G324</f>
        <v>33</v>
      </c>
    </row>
    <row r="322" spans="1:7" x14ac:dyDescent="0.2">
      <c r="A322" s="41" t="s">
        <v>242</v>
      </c>
      <c r="B322" s="16">
        <v>650</v>
      </c>
      <c r="C322" s="36">
        <v>11</v>
      </c>
      <c r="D322" s="36">
        <v>1</v>
      </c>
      <c r="E322" s="37" t="s">
        <v>288</v>
      </c>
      <c r="F322" s="28">
        <v>851</v>
      </c>
      <c r="G322" s="39">
        <v>20</v>
      </c>
    </row>
    <row r="323" spans="1:7" x14ac:dyDescent="0.2">
      <c r="A323" s="41" t="s">
        <v>243</v>
      </c>
      <c r="B323" s="16">
        <v>650</v>
      </c>
      <c r="C323" s="36">
        <v>11</v>
      </c>
      <c r="D323" s="36">
        <v>1</v>
      </c>
      <c r="E323" s="37" t="s">
        <v>288</v>
      </c>
      <c r="F323" s="28">
        <v>852</v>
      </c>
      <c r="G323" s="39">
        <v>3</v>
      </c>
    </row>
    <row r="324" spans="1:7" x14ac:dyDescent="0.2">
      <c r="A324" s="41" t="s">
        <v>333</v>
      </c>
      <c r="B324" s="16">
        <v>650</v>
      </c>
      <c r="C324" s="36">
        <v>11</v>
      </c>
      <c r="D324" s="36">
        <v>1</v>
      </c>
      <c r="E324" s="37" t="s">
        <v>288</v>
      </c>
      <c r="F324" s="28" t="s">
        <v>334</v>
      </c>
      <c r="G324" s="39">
        <v>10</v>
      </c>
    </row>
    <row r="325" spans="1:7" ht="12" thickBot="1" x14ac:dyDescent="0.25">
      <c r="A325" s="49"/>
      <c r="B325" s="50"/>
      <c r="C325" s="50"/>
      <c r="D325" s="50"/>
      <c r="E325" s="51"/>
      <c r="F325" s="129" t="s">
        <v>332</v>
      </c>
      <c r="G325" s="53">
        <f>G6+G130+G142+G177+G220+G263+G306</f>
        <v>32150.699999999997</v>
      </c>
    </row>
    <row r="326" spans="1:7" x14ac:dyDescent="0.2">
      <c r="A326" s="87"/>
      <c r="B326" s="88"/>
      <c r="C326" s="88"/>
      <c r="D326" s="88"/>
      <c r="E326" s="89"/>
      <c r="F326" s="90"/>
      <c r="G326" s="91"/>
    </row>
    <row r="327" spans="1:7" x14ac:dyDescent="0.2">
      <c r="G327" s="92"/>
    </row>
    <row r="328" spans="1:7" x14ac:dyDescent="0.2">
      <c r="G328" s="93"/>
    </row>
    <row r="330" spans="1:7" x14ac:dyDescent="0.2">
      <c r="G330" s="93"/>
    </row>
  </sheetData>
  <autoFilter ref="A4:G325"/>
  <mergeCells count="9">
    <mergeCell ref="A2:G2"/>
    <mergeCell ref="F1:G1"/>
    <mergeCell ref="A4:A5"/>
    <mergeCell ref="B4:B5"/>
    <mergeCell ref="C4:C5"/>
    <mergeCell ref="D4:D5"/>
    <mergeCell ref="E4:E5"/>
    <mergeCell ref="F4:F5"/>
    <mergeCell ref="G4:G5"/>
  </mergeCells>
  <pageMargins left="0" right="0" top="0" bottom="0" header="0" footer="0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</vt:i4>
      </vt:variant>
    </vt:vector>
  </HeadingPairs>
  <TitlesOfParts>
    <vt:vector size="27" baseType="lpstr">
      <vt:lpstr>доходы 2018</vt:lpstr>
      <vt:lpstr>доходы 19(20)</vt:lpstr>
      <vt:lpstr>расходы 2018</vt:lpstr>
      <vt:lpstr>расходы 19(20)</vt:lpstr>
      <vt:lpstr>программы 2018</vt:lpstr>
      <vt:lpstr>программы 19(20)</vt:lpstr>
      <vt:lpstr>разделы 2018</vt:lpstr>
      <vt:lpstr>разделы 18(19)</vt:lpstr>
      <vt:lpstr>расходы по структуре 2018</vt:lpstr>
      <vt:lpstr>расходы по структуре 19(20)</vt:lpstr>
      <vt:lpstr>ДФ 2018</vt:lpstr>
      <vt:lpstr>ДФ 19(20)</vt:lpstr>
      <vt:lpstr>иные мт 2018</vt:lpstr>
      <vt:lpstr>иные мт 19(20)</vt:lpstr>
      <vt:lpstr>дефицит 2018</vt:lpstr>
      <vt:lpstr>дефицит 19(20)</vt:lpstr>
      <vt:lpstr>гл. админист доход</vt:lpstr>
      <vt:lpstr>г. админист дефицита</vt:lpstr>
      <vt:lpstr>полномочия 2018</vt:lpstr>
      <vt:lpstr>мун.долг 2018</vt:lpstr>
      <vt:lpstr>мун.долг 2019</vt:lpstr>
      <vt:lpstr>мун.долг 2020</vt:lpstr>
      <vt:lpstr>Лист1</vt:lpstr>
      <vt:lpstr>'доходы 19(20)'!Область_печати</vt:lpstr>
      <vt:lpstr>'доходы 2018'!Область_печати</vt:lpstr>
      <vt:lpstr>'разделы 18(19)'!Область_печати</vt:lpstr>
      <vt:lpstr>'разделы 2018'!Область_печати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2017-11-15T10:46:40Z</cp:lastPrinted>
  <dcterms:created xsi:type="dcterms:W3CDTF">2013-11-27T09:07:44Z</dcterms:created>
  <dcterms:modified xsi:type="dcterms:W3CDTF">2017-11-16T07:50:46Z</dcterms:modified>
</cp:coreProperties>
</file>