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045" yWindow="105" windowWidth="12225" windowHeight="8010" activeTab="3"/>
  </bookViews>
  <sheets>
    <sheet name="доходы" sheetId="1" r:id="rId1"/>
    <sheet name="расходы по разделам" sheetId="2" r:id="rId2"/>
    <sheet name="расходы по видам расходов" sheetId="3" r:id="rId3"/>
    <sheet name="программы" sheetId="4" r:id="rId4"/>
  </sheets>
  <calcPr calcId="125725"/>
</workbook>
</file>

<file path=xl/calcChain.xml><?xml version="1.0" encoding="utf-8"?>
<calcChain xmlns="http://schemas.openxmlformats.org/spreadsheetml/2006/main">
  <c r="H10" i="4"/>
  <c r="G17" i="3"/>
  <c r="D16" i="4"/>
  <c r="B21" i="1" l="1"/>
  <c r="J18" i="4" l="1"/>
  <c r="M17"/>
  <c r="K17"/>
  <c r="I17"/>
  <c r="H17"/>
  <c r="F17"/>
  <c r="L16"/>
  <c r="L18" s="1"/>
  <c r="J16"/>
  <c r="G16"/>
  <c r="E16"/>
  <c r="E18" s="1"/>
  <c r="D18"/>
  <c r="C16"/>
  <c r="C18" s="1"/>
  <c r="M15"/>
  <c r="K15"/>
  <c r="I15"/>
  <c r="H15"/>
  <c r="F15"/>
  <c r="M14"/>
  <c r="K14"/>
  <c r="I14"/>
  <c r="H14"/>
  <c r="F14"/>
  <c r="M13"/>
  <c r="K13"/>
  <c r="I13"/>
  <c r="H13"/>
  <c r="F13"/>
  <c r="M12"/>
  <c r="K12"/>
  <c r="I12"/>
  <c r="H12"/>
  <c r="F12"/>
  <c r="M11"/>
  <c r="K11"/>
  <c r="I11"/>
  <c r="H11"/>
  <c r="F11"/>
  <c r="M10"/>
  <c r="K10"/>
  <c r="I10"/>
  <c r="F10"/>
  <c r="M9"/>
  <c r="K9"/>
  <c r="I9"/>
  <c r="H9"/>
  <c r="F9"/>
  <c r="M8"/>
  <c r="K8"/>
  <c r="I8"/>
  <c r="H8"/>
  <c r="F8"/>
  <c r="M6"/>
  <c r="K6"/>
  <c r="I6"/>
  <c r="H6"/>
  <c r="F6"/>
  <c r="M18" l="1"/>
  <c r="H16"/>
  <c r="M16"/>
  <c r="K16"/>
  <c r="F16"/>
  <c r="G18"/>
  <c r="I18" s="1"/>
  <c r="F18"/>
  <c r="I16"/>
  <c r="K18" l="1"/>
  <c r="H18"/>
  <c r="E14" i="1"/>
  <c r="L14"/>
  <c r="J14"/>
  <c r="H19"/>
  <c r="H14"/>
  <c r="H10"/>
  <c r="G14"/>
  <c r="G10"/>
  <c r="E19"/>
  <c r="E10"/>
  <c r="I13" i="3"/>
  <c r="E17"/>
  <c r="D17"/>
  <c r="C17"/>
  <c r="L17"/>
  <c r="J17"/>
  <c r="L15" i="2"/>
  <c r="J15"/>
  <c r="G15"/>
  <c r="E15"/>
  <c r="D15"/>
  <c r="C15"/>
  <c r="L11" i="1"/>
  <c r="L12"/>
  <c r="K21"/>
  <c r="I21"/>
  <c r="L10"/>
  <c r="F21"/>
  <c r="J10"/>
  <c r="D21"/>
  <c r="E21" s="1"/>
  <c r="C21"/>
  <c r="H6"/>
  <c r="H7"/>
  <c r="H8"/>
  <c r="H9"/>
  <c r="G6"/>
  <c r="G7"/>
  <c r="G8"/>
  <c r="G9"/>
  <c r="G11"/>
  <c r="G12"/>
  <c r="F7" i="3"/>
  <c r="F8"/>
  <c r="F11"/>
  <c r="F14"/>
  <c r="F15"/>
  <c r="F6"/>
  <c r="F8" i="2"/>
  <c r="F9"/>
  <c r="F10"/>
  <c r="F11"/>
  <c r="F13"/>
  <c r="F14"/>
  <c r="F7"/>
  <c r="E18" i="1"/>
  <c r="E6"/>
  <c r="E7"/>
  <c r="E8"/>
  <c r="E9"/>
  <c r="E11"/>
  <c r="E12"/>
  <c r="E16"/>
  <c r="E17"/>
  <c r="E5"/>
  <c r="M7" i="3"/>
  <c r="M8"/>
  <c r="M14"/>
  <c r="M15"/>
  <c r="K7"/>
  <c r="K8"/>
  <c r="K11"/>
  <c r="K14"/>
  <c r="K15"/>
  <c r="I7"/>
  <c r="I8"/>
  <c r="I11"/>
  <c r="I14"/>
  <c r="I15"/>
  <c r="H7"/>
  <c r="H8"/>
  <c r="H11"/>
  <c r="H14"/>
  <c r="H15"/>
  <c r="M6"/>
  <c r="K6"/>
  <c r="I6"/>
  <c r="H6"/>
  <c r="M8" i="2"/>
  <c r="M9"/>
  <c r="M10"/>
  <c r="M11"/>
  <c r="M13"/>
  <c r="M14"/>
  <c r="K8"/>
  <c r="K9"/>
  <c r="K10"/>
  <c r="K11"/>
  <c r="K13"/>
  <c r="K14"/>
  <c r="I8"/>
  <c r="I9"/>
  <c r="I10"/>
  <c r="I11"/>
  <c r="I13"/>
  <c r="I14"/>
  <c r="H8"/>
  <c r="H9"/>
  <c r="H10"/>
  <c r="H11"/>
  <c r="H13"/>
  <c r="H14"/>
  <c r="M7"/>
  <c r="K7"/>
  <c r="I7"/>
  <c r="H7"/>
  <c r="L6" i="1"/>
  <c r="L7"/>
  <c r="L8"/>
  <c r="L9"/>
  <c r="L16"/>
  <c r="L17"/>
  <c r="L18"/>
  <c r="L19"/>
  <c r="J6"/>
  <c r="J7"/>
  <c r="J8"/>
  <c r="J9"/>
  <c r="J11"/>
  <c r="J12"/>
  <c r="J16"/>
  <c r="J17"/>
  <c r="J18"/>
  <c r="J19"/>
  <c r="L5"/>
  <c r="J5"/>
  <c r="H11"/>
  <c r="H12"/>
  <c r="H16"/>
  <c r="H17"/>
  <c r="H18"/>
  <c r="G16"/>
  <c r="G17"/>
  <c r="G18"/>
  <c r="G19"/>
  <c r="H5"/>
  <c r="G5"/>
  <c r="H15" i="2" l="1"/>
  <c r="F15"/>
  <c r="L21" i="1"/>
  <c r="M17" i="3"/>
  <c r="K17"/>
  <c r="I17"/>
  <c r="M15" i="2"/>
  <c r="K15"/>
  <c r="I15"/>
  <c r="J21" i="1"/>
  <c r="H21"/>
  <c r="G21"/>
  <c r="F17" i="3"/>
  <c r="H17"/>
</calcChain>
</file>

<file path=xl/sharedStrings.xml><?xml version="1.0" encoding="utf-8"?>
<sst xmlns="http://schemas.openxmlformats.org/spreadsheetml/2006/main" count="114" uniqueCount="88">
  <si>
    <t>Наименование вида дохода</t>
  </si>
  <si>
    <t>Налоговые , неналоговые доходы</t>
  </si>
  <si>
    <t>Налог на доходы физических лиц</t>
  </si>
  <si>
    <t>Государственная пошлина</t>
  </si>
  <si>
    <t>Безвозмездные поступления</t>
  </si>
  <si>
    <t>Дотации бюджетам субъектов Российской Федерации и муниципальных образований</t>
  </si>
  <si>
    <t>ВСЕГО ДОХОДОВ</t>
  </si>
  <si>
    <t>Доходы от использования имущества, находящегося в государственной и муниципальной собственности</t>
  </si>
  <si>
    <t>тыс. рублей</t>
  </si>
  <si>
    <t>Субвенции бюджетам муниципальных образований</t>
  </si>
  <si>
    <t>Иные межбюджетные трансферты</t>
  </si>
  <si>
    <t>РЗ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</si>
  <si>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</si>
  <si>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</si>
  <si>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</si>
  <si>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</si>
  <si>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</si>
  <si>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Физическая культура и спорт</t>
  </si>
  <si>
    <t>Всего</t>
  </si>
  <si>
    <t>Акцизы по подакцизным товарам (продукции), производимым на территории Российской Федерации</t>
  </si>
  <si>
    <t>КВР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</si>
  <si>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</si>
  <si>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</si>
  <si>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</si>
  <si>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</si>
  <si>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</si>
  <si>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Налог на имущество</t>
  </si>
  <si>
    <t>Доходы от оказания платных услуг (работ) и компенсации затрат государства</t>
  </si>
  <si>
    <t>Административные платежи и  сборы</t>
  </si>
  <si>
    <t>Штрафы, санкции, возмещение ущерба</t>
  </si>
  <si>
    <t>Культура, кинематография</t>
  </si>
  <si>
    <t>Охрана окружающей среды</t>
  </si>
  <si>
    <t>Исполнение судебных актов</t>
  </si>
  <si>
    <t>Транспортный налог</t>
  </si>
  <si>
    <t>Проект бюджета 2023 год</t>
  </si>
  <si>
    <t>Земельный налог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</si>
  <si>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</si>
  <si>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Наименование показателя</t>
  </si>
  <si>
    <t>Проект бюджета 2024 год</t>
  </si>
  <si>
    <t>D 2024 к 2023 году, %</t>
  </si>
  <si>
    <t>D 2024 к 2023, %</t>
  </si>
  <si>
    <t>Социальные выплаты гражданам, кроме публичных нормативных социальных выплат</t>
  </si>
  <si>
    <t>Целевая статья</t>
  </si>
  <si>
    <t>Проект решения 2023 год</t>
  </si>
  <si>
    <t>Проект решения 2024 год</t>
  </si>
  <si>
    <t>Итого</t>
  </si>
  <si>
    <t>Непрограммные расходы</t>
  </si>
  <si>
    <t>Наименование муниципальной программы</t>
  </si>
  <si>
    <t xml:space="preserve">Анализ планируемых доходов бюджета сельского поселения Светлый на 2023 год и плановый период 2024 и 2025 годов </t>
  </si>
  <si>
    <t>2021 год исполнение</t>
  </si>
  <si>
    <t>2022 год решение № 190 от 20.12.2021 (первонач)</t>
  </si>
  <si>
    <t>D 2023 к решению № 190, %</t>
  </si>
  <si>
    <t>Проект бюджета 2025 год</t>
  </si>
  <si>
    <t>D 2025 к 2024 году, %</t>
  </si>
  <si>
    <t>Безвозмездные поступления от государственных (муниципальных) организаций</t>
  </si>
  <si>
    <t>Анализ распределения бюджетных ассигнований по разделам расходов бюджета сельского поселения Светлый на 2023 год и плановый период 2024 и 2025 годов</t>
  </si>
  <si>
    <t xml:space="preserve">Проект бюджета 2025 год </t>
  </si>
  <si>
    <t>D 2025 к 2024, %</t>
  </si>
  <si>
    <t>Распределение бюджетных ассигнований по видам расходов бюджета сельского поселения Светлый  на 2023 год и плановый период 2024 и 2025 годов</t>
  </si>
  <si>
    <t xml:space="preserve">Проект бюджета 2023 год </t>
  </si>
  <si>
    <t>D 2023 к решению № 190, гр.7/гр.4, %</t>
  </si>
  <si>
    <t>2021 год исполне-ние</t>
  </si>
  <si>
    <t>Распределение бюджетных ассигнований по целевым статьям расходов бюджета сельского поселения Светлый на 2023 год и плановый период 2024 и 2025 годов</t>
  </si>
  <si>
    <t>D 2023 год к реш. № 190, %</t>
  </si>
  <si>
    <t>Проект решения 2025 год</t>
  </si>
  <si>
    <t>2022 год решение № 264 от 10.11.2022</t>
  </si>
  <si>
    <t>D реш № 264 к реш № 190, %</t>
  </si>
  <si>
    <t>D 2023 к реш. № 264, %</t>
  </si>
  <si>
    <t>D 2023 к решению № 264, гр.7/гр.5, %</t>
  </si>
  <si>
    <t>D реш № 264 к реш № 190,%</t>
  </si>
  <si>
    <t>D 2023 к решению № 264, %</t>
  </si>
  <si>
    <t>Иные выплаты населению</t>
  </si>
  <si>
    <t>Специальные расходы</t>
  </si>
  <si>
    <t xml:space="preserve">Приложение № 1 к заключению № 171 от 17.11.2022 </t>
  </si>
  <si>
    <t>Приложение № 2 к заключению № 171 от 17.11.2022</t>
  </si>
  <si>
    <t xml:space="preserve">Приложение № 3 к заключению № 171 от 17.11.2022 </t>
  </si>
  <si>
    <t xml:space="preserve">Приложение № 4 к заключению № 171 от 17.11.2022 </t>
  </si>
  <si>
    <t>(тыс. рублей)</t>
  </si>
  <si>
    <t>"Защита населения и территорий от чрезвычайных ситуаций, обеспечение пожарной безопасности в сельском поселении Светлый на 2020-2025 годы"</t>
  </si>
  <si>
    <t>"Совершенствование муниципального управления в сельском поселении Светлый на 2020-2025 годы"</t>
  </si>
  <si>
    <t>"Обеспечение экологической безопасности сельского поселения Светлый на 2020-2025 годы"</t>
  </si>
  <si>
    <t>"Развитие спорта, культуры и библиотечного дела в сельском поселении Светлый на 2021-2025 годы"</t>
  </si>
  <si>
    <t>"Управление муниципальным имуществом в сельском поселении Светлый на 2020-2025 годы"</t>
  </si>
  <si>
    <t>"Благоустройство территории сельского поселения Светлый на 2020-2025 годы"</t>
  </si>
  <si>
    <t>"Содействие занятости населения в сельском поселении Светлый на 2021-2025 годы"</t>
  </si>
  <si>
    <t>"Обеспечение прав и законных интересов населения сельского поселения Светлый в отдельных сферах жизнедеятельности в 2021-2025 годах"</t>
  </si>
  <si>
    <t>"Развитие жилищно-коммунального комплекса и повышения энергетической эффективности в сельском поселении Светлый в 2020-2025 годах"</t>
  </si>
  <si>
    <t>"Развитие и содержание дорожно-транспортной системы на территории сельского поселения Светлый 2020-2025 годы"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</si>
</sst>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"/>
    <numFmt numFmtId="166" formatCode="0.0"/>
  </numFmts>
  <fonts count="19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Calibri"/>
      <family val="2"/>
    </font>
    <font>
      <sz val="8"/>
      <name val="Calibri"/>
      <family val="2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4">
    <xf numFmtId="0" fontId="0" fillId="0" borderId="0" xfId="0"/>
    <xf numFmtId="0" fontId="1" fillId="0" borderId="0" xfId="0" applyFont="1"/>
    <xf numFmtId="165" fontId="4" fillId="2" borderId="1" xfId="1" applyNumberFormat="1" applyFont="1" applyFill="1" applyBorder="1" applyAlignment="1" applyProtection="1">
      <protection hidden="1"/>
    </xf>
    <xf numFmtId="165" fontId="4" fillId="2" borderId="2" xfId="1" applyNumberFormat="1" applyFont="1" applyFill="1" applyBorder="1" applyAlignment="1" applyProtection="1">
      <protection hidden="1"/>
    </xf>
    <xf numFmtId="0" fontId="2" fillId="0" borderId="3" xfId="0" applyFont="1" applyBorder="1"/>
    <xf numFmtId="0" fontId="0" fillId="0" borderId="4" xfId="0" applyBorder="1"/>
    <xf numFmtId="0" fontId="2" fillId="0" borderId="3" xfId="0" applyFont="1" applyBorder="1" applyAlignment="1">
      <alignment wrapText="1"/>
    </xf>
    <xf numFmtId="0" fontId="7" fillId="0" borderId="5" xfId="0" applyFont="1" applyBorder="1" applyAlignment="1">
      <alignment horizontal="center"/>
    </xf>
    <xf numFmtId="0" fontId="5" fillId="2" borderId="6" xfId="1" applyNumberFormat="1" applyFont="1" applyFill="1" applyBorder="1" applyAlignment="1" applyProtection="1">
      <alignment horizontal="center"/>
      <protection hidden="1"/>
    </xf>
    <xf numFmtId="0" fontId="5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5" xfId="1" applyNumberFormat="1" applyFont="1" applyFill="1" applyBorder="1" applyAlignment="1" applyProtection="1">
      <alignment horizontal="center" wrapText="1"/>
      <protection hidden="1"/>
    </xf>
    <xf numFmtId="0" fontId="5" fillId="2" borderId="7" xfId="1" applyNumberFormat="1" applyFont="1" applyFill="1" applyBorder="1" applyAlignment="1" applyProtection="1">
      <alignment horizontal="center" wrapText="1"/>
      <protection hidden="1"/>
    </xf>
    <xf numFmtId="0" fontId="5" fillId="2" borderId="4" xfId="1" applyNumberFormat="1" applyFont="1" applyFill="1" applyBorder="1" applyAlignment="1" applyProtection="1">
      <alignment horizontal="center" wrapText="1"/>
      <protection hidden="1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wrapText="1"/>
    </xf>
    <xf numFmtId="164" fontId="7" fillId="0" borderId="8" xfId="0" applyNumberFormat="1" applyFont="1" applyBorder="1"/>
    <xf numFmtId="164" fontId="7" fillId="0" borderId="9" xfId="0" applyNumberFormat="1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0" fontId="7" fillId="0" borderId="3" xfId="0" applyFont="1" applyBorder="1"/>
    <xf numFmtId="0" fontId="7" fillId="0" borderId="5" xfId="0" applyFont="1" applyBorder="1"/>
    <xf numFmtId="164" fontId="7" fillId="0" borderId="5" xfId="0" applyNumberFormat="1" applyFont="1" applyBorder="1"/>
    <xf numFmtId="164" fontId="7" fillId="0" borderId="10" xfId="0" applyNumberFormat="1" applyFont="1" applyBorder="1"/>
    <xf numFmtId="164" fontId="2" fillId="0" borderId="3" xfId="0" applyNumberFormat="1" applyFont="1" applyBorder="1"/>
    <xf numFmtId="164" fontId="2" fillId="0" borderId="11" xfId="0" applyNumberFormat="1" applyFont="1" applyBorder="1"/>
    <xf numFmtId="164" fontId="7" fillId="0" borderId="11" xfId="0" applyNumberFormat="1" applyFont="1" applyBorder="1"/>
    <xf numFmtId="164" fontId="7" fillId="0" borderId="3" xfId="0" applyNumberFormat="1" applyFont="1" applyBorder="1"/>
    <xf numFmtId="164" fontId="7" fillId="0" borderId="7" xfId="0" applyNumberFormat="1" applyFont="1" applyBorder="1"/>
    <xf numFmtId="164" fontId="4" fillId="2" borderId="8" xfId="1" applyNumberFormat="1" applyFont="1" applyFill="1" applyBorder="1" applyAlignment="1" applyProtection="1">
      <alignment horizontal="right"/>
      <protection hidden="1"/>
    </xf>
    <xf numFmtId="164" fontId="6" fillId="2" borderId="10" xfId="1" applyNumberFormat="1" applyFont="1" applyFill="1" applyBorder="1" applyAlignment="1" applyProtection="1">
      <alignment horizontal="right"/>
      <protection hidden="1"/>
    </xf>
    <xf numFmtId="164" fontId="4" fillId="2" borderId="8" xfId="1" applyNumberFormat="1" applyFont="1" applyFill="1" applyBorder="1" applyAlignment="1" applyProtection="1">
      <protection hidden="1"/>
    </xf>
    <xf numFmtId="164" fontId="4" fillId="2" borderId="10" xfId="1" applyNumberFormat="1" applyFont="1" applyFill="1" applyBorder="1" applyAlignment="1" applyProtection="1">
      <protection hidden="1"/>
    </xf>
    <xf numFmtId="164" fontId="4" fillId="2" borderId="9" xfId="1" applyNumberFormat="1" applyFont="1" applyFill="1" applyBorder="1" applyAlignment="1" applyProtection="1">
      <alignment horizontal="right"/>
      <protection hidden="1"/>
    </xf>
    <xf numFmtId="164" fontId="2" fillId="0" borderId="10" xfId="0" applyNumberFormat="1" applyFont="1" applyBorder="1"/>
    <xf numFmtId="164" fontId="2" fillId="0" borderId="1" xfId="0" applyNumberFormat="1" applyFont="1" applyBorder="1"/>
    <xf numFmtId="164" fontId="4" fillId="2" borderId="3" xfId="1" applyNumberFormat="1" applyFont="1" applyFill="1" applyBorder="1" applyAlignment="1" applyProtection="1">
      <alignment horizontal="right"/>
      <protection hidden="1"/>
    </xf>
    <xf numFmtId="0" fontId="8" fillId="0" borderId="4" xfId="0" applyFont="1" applyBorder="1"/>
    <xf numFmtId="164" fontId="5" fillId="2" borderId="5" xfId="1" applyNumberFormat="1" applyFont="1" applyFill="1" applyBorder="1" applyAlignment="1" applyProtection="1">
      <protection hidden="1"/>
    </xf>
    <xf numFmtId="164" fontId="5" fillId="2" borderId="5" xfId="1" applyNumberFormat="1" applyFont="1" applyFill="1" applyBorder="1" applyAlignment="1" applyProtection="1">
      <alignment horizontal="right"/>
      <protection hidden="1"/>
    </xf>
    <xf numFmtId="0" fontId="11" fillId="2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10" fillId="0" borderId="12" xfId="0" applyFont="1" applyBorder="1"/>
    <xf numFmtId="0" fontId="10" fillId="0" borderId="3" xfId="0" applyFont="1" applyBorder="1" applyAlignment="1">
      <alignment wrapText="1"/>
    </xf>
    <xf numFmtId="0" fontId="11" fillId="2" borderId="13" xfId="1" applyNumberFormat="1" applyFont="1" applyFill="1" applyBorder="1" applyAlignment="1" applyProtection="1">
      <alignment horizontal="center"/>
      <protection hidden="1"/>
    </xf>
    <xf numFmtId="0" fontId="10" fillId="0" borderId="11" xfId="0" applyFont="1" applyBorder="1"/>
    <xf numFmtId="164" fontId="10" fillId="0" borderId="3" xfId="0" applyNumberFormat="1" applyFont="1" applyBorder="1"/>
    <xf numFmtId="164" fontId="10" fillId="0" borderId="11" xfId="0" applyNumberFormat="1" applyFont="1" applyBorder="1"/>
    <xf numFmtId="0" fontId="10" fillId="0" borderId="8" xfId="0" applyFont="1" applyBorder="1" applyAlignment="1">
      <alignment wrapText="1"/>
    </xf>
    <xf numFmtId="0" fontId="10" fillId="0" borderId="10" xfId="0" applyFont="1" applyBorder="1"/>
    <xf numFmtId="164" fontId="10" fillId="0" borderId="8" xfId="0" applyNumberFormat="1" applyFont="1" applyBorder="1"/>
    <xf numFmtId="164" fontId="10" fillId="0" borderId="10" xfId="0" applyNumberFormat="1" applyFont="1" applyBorder="1"/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4" fontId="12" fillId="0" borderId="7" xfId="0" applyNumberFormat="1" applyFont="1" applyBorder="1"/>
    <xf numFmtId="164" fontId="12" fillId="0" borderId="5" xfId="0" applyNumberFormat="1" applyFont="1" applyBorder="1"/>
    <xf numFmtId="0" fontId="10" fillId="0" borderId="5" xfId="0" applyFont="1" applyBorder="1"/>
    <xf numFmtId="0" fontId="10" fillId="0" borderId="7" xfId="0" applyFont="1" applyBorder="1" applyAlignment="1">
      <alignment wrapText="1"/>
    </xf>
    <xf numFmtId="0" fontId="10" fillId="0" borderId="15" xfId="0" applyFont="1" applyBorder="1"/>
    <xf numFmtId="0" fontId="11" fillId="2" borderId="12" xfId="1" applyNumberFormat="1" applyFont="1" applyFill="1" applyBorder="1" applyAlignment="1" applyProtection="1">
      <alignment horizontal="center"/>
      <protection hidden="1"/>
    </xf>
    <xf numFmtId="0" fontId="2" fillId="0" borderId="8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2" fillId="0" borderId="7" xfId="0" applyFont="1" applyBorder="1"/>
    <xf numFmtId="164" fontId="7" fillId="0" borderId="4" xfId="0" applyNumberFormat="1" applyFont="1" applyBorder="1"/>
    <xf numFmtId="164" fontId="2" fillId="0" borderId="11" xfId="0" applyNumberFormat="1" applyFont="1" applyBorder="1" applyAlignment="1">
      <alignment horizontal="right"/>
    </xf>
    <xf numFmtId="164" fontId="9" fillId="2" borderId="5" xfId="1" applyNumberFormat="1" applyFont="1" applyFill="1" applyBorder="1" applyAlignment="1" applyProtection="1">
      <alignment horizontal="right"/>
      <protection hidden="1"/>
    </xf>
    <xf numFmtId="164" fontId="10" fillId="0" borderId="0" xfId="0" applyNumberFormat="1" applyFont="1" applyBorder="1"/>
    <xf numFmtId="164" fontId="12" fillId="0" borderId="5" xfId="0" applyNumberFormat="1" applyFont="1" applyFill="1" applyBorder="1"/>
    <xf numFmtId="164" fontId="7" fillId="0" borderId="17" xfId="0" applyNumberFormat="1" applyFont="1" applyBorder="1"/>
    <xf numFmtId="0" fontId="10" fillId="0" borderId="0" xfId="0" applyFont="1"/>
    <xf numFmtId="0" fontId="2" fillId="0" borderId="18" xfId="0" applyFont="1" applyBorder="1" applyAlignment="1">
      <alignment wrapText="1"/>
    </xf>
    <xf numFmtId="164" fontId="2" fillId="0" borderId="0" xfId="0" applyNumberFormat="1" applyFont="1" applyBorder="1"/>
    <xf numFmtId="164" fontId="2" fillId="0" borderId="18" xfId="0" applyNumberFormat="1" applyFont="1" applyBorder="1"/>
    <xf numFmtId="164" fontId="2" fillId="0" borderId="0" xfId="0" applyNumberFormat="1" applyFont="1" applyBorder="1" applyAlignment="1">
      <alignment horizontal="right"/>
    </xf>
    <xf numFmtId="164" fontId="2" fillId="0" borderId="19" xfId="0" applyNumberFormat="1" applyFont="1" applyBorder="1"/>
    <xf numFmtId="164" fontId="4" fillId="2" borderId="20" xfId="1" applyNumberFormat="1" applyFont="1" applyFill="1" applyBorder="1" applyAlignment="1" applyProtection="1">
      <alignment horizontal="right"/>
      <protection hidden="1"/>
    </xf>
    <xf numFmtId="164" fontId="4" fillId="2" borderId="21" xfId="1" applyNumberFormat="1" applyFont="1" applyFill="1" applyBorder="1" applyAlignment="1" applyProtection="1">
      <alignment horizontal="right"/>
      <protection hidden="1"/>
    </xf>
    <xf numFmtId="0" fontId="15" fillId="0" borderId="0" xfId="0" applyFont="1" applyFill="1"/>
    <xf numFmtId="0" fontId="15" fillId="0" borderId="23" xfId="0" applyFont="1" applyFill="1" applyBorder="1" applyAlignment="1">
      <alignment horizontal="center"/>
    </xf>
    <xf numFmtId="4" fontId="16" fillId="0" borderId="23" xfId="0" applyNumberFormat="1" applyFont="1" applyFill="1" applyBorder="1" applyAlignment="1">
      <alignment horizontal="center"/>
    </xf>
    <xf numFmtId="164" fontId="15" fillId="0" borderId="10" xfId="0" applyNumberFormat="1" applyFont="1" applyFill="1" applyBorder="1" applyAlignment="1">
      <alignment horizontal="center"/>
    </xf>
    <xf numFmtId="164" fontId="15" fillId="0" borderId="23" xfId="0" applyNumberFormat="1" applyFont="1" applyFill="1" applyBorder="1" applyAlignment="1">
      <alignment horizontal="center"/>
    </xf>
    <xf numFmtId="164" fontId="15" fillId="0" borderId="11" xfId="0" applyNumberFormat="1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164" fontId="15" fillId="0" borderId="14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 wrapText="1"/>
    </xf>
    <xf numFmtId="0" fontId="17" fillId="0" borderId="23" xfId="0" applyFont="1" applyFill="1" applyBorder="1" applyAlignment="1">
      <alignment horizontal="center"/>
    </xf>
    <xf numFmtId="164" fontId="17" fillId="0" borderId="23" xfId="0" applyNumberFormat="1" applyFont="1" applyFill="1" applyBorder="1" applyAlignment="1">
      <alignment horizontal="center"/>
    </xf>
    <xf numFmtId="0" fontId="18" fillId="0" borderId="23" xfId="0" applyFont="1" applyFill="1" applyBorder="1" applyAlignment="1">
      <alignment horizontal="left" wrapText="1"/>
    </xf>
    <xf numFmtId="0" fontId="18" fillId="0" borderId="23" xfId="0" applyFont="1" applyFill="1" applyBorder="1" applyAlignment="1">
      <alignment horizontal="center" wrapText="1"/>
    </xf>
    <xf numFmtId="0" fontId="11" fillId="0" borderId="23" xfId="1" applyNumberFormat="1" applyFont="1" applyFill="1" applyBorder="1" applyAlignment="1" applyProtection="1">
      <alignment horizontal="center" wrapText="1"/>
      <protection hidden="1"/>
    </xf>
    <xf numFmtId="166" fontId="16" fillId="0" borderId="23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wrapText="1"/>
    </xf>
    <xf numFmtId="0" fontId="11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1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0" borderId="0" xfId="0" applyFont="1" applyBorder="1"/>
    <xf numFmtId="164" fontId="10" fillId="0" borderId="18" xfId="0" applyNumberFormat="1" applyFont="1" applyBorder="1"/>
    <xf numFmtId="164" fontId="12" fillId="0" borderId="7" xfId="0" applyNumberFormat="1" applyFont="1" applyFill="1" applyBorder="1"/>
    <xf numFmtId="0" fontId="18" fillId="0" borderId="0" xfId="0" applyFont="1"/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22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2" fillId="0" borderId="0" xfId="0" applyFont="1" applyAlignment="1"/>
    <xf numFmtId="0" fontId="13" fillId="0" borderId="0" xfId="0" applyFont="1" applyAlignment="1"/>
    <xf numFmtId="0" fontId="2" fillId="0" borderId="0" xfId="0" applyFont="1" applyAlignment="1">
      <alignment horizontal="right"/>
    </xf>
    <xf numFmtId="0" fontId="10" fillId="0" borderId="0" xfId="0" applyFont="1" applyAlignment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right" wrapText="1"/>
    </xf>
    <xf numFmtId="0" fontId="18" fillId="0" borderId="22" xfId="0" applyFont="1" applyBorder="1" applyAlignment="1"/>
    <xf numFmtId="0" fontId="10" fillId="0" borderId="0" xfId="0" applyFont="1" applyAlignment="1">
      <alignment wrapText="1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selection activeCell="A18" sqref="A18"/>
    </sheetView>
  </sheetViews>
  <sheetFormatPr defaultRowHeight="15"/>
  <cols>
    <col min="1" max="1" width="38.85546875" customWidth="1"/>
    <col min="2" max="2" width="11.42578125" customWidth="1"/>
    <col min="3" max="3" width="11.5703125" customWidth="1"/>
    <col min="4" max="4" width="10.42578125" customWidth="1"/>
    <col min="5" max="5" width="10.28515625" customWidth="1"/>
    <col min="6" max="6" width="10" customWidth="1"/>
    <col min="7" max="7" width="9.42578125" customWidth="1"/>
    <col min="8" max="8" width="9.7109375" customWidth="1"/>
    <col min="9" max="9" width="9.42578125" customWidth="1"/>
    <col min="10" max="10" width="9.28515625" customWidth="1"/>
    <col min="11" max="11" width="10" customWidth="1"/>
    <col min="12" max="12" width="8.85546875" customWidth="1"/>
  </cols>
  <sheetData>
    <row r="1" spans="1:12" ht="18.75" customHeight="1">
      <c r="G1" s="115" t="s">
        <v>73</v>
      </c>
      <c r="H1" s="115"/>
      <c r="I1" s="115"/>
      <c r="J1" s="115"/>
      <c r="K1" s="115"/>
      <c r="L1" s="115"/>
    </row>
    <row r="2" spans="1:12" ht="18.75" customHeight="1">
      <c r="A2" s="109" t="s">
        <v>48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9.5" thickBot="1">
      <c r="A3" s="1"/>
      <c r="B3" s="1"/>
      <c r="C3" s="1"/>
      <c r="D3" s="1"/>
      <c r="E3" s="1"/>
      <c r="F3" s="1"/>
      <c r="G3" s="1"/>
      <c r="H3" s="111" t="s">
        <v>8</v>
      </c>
      <c r="I3" s="112"/>
      <c r="J3" s="112"/>
      <c r="K3" s="112"/>
      <c r="L3" s="112"/>
    </row>
    <row r="4" spans="1:12" ht="76.5" customHeight="1" thickBot="1">
      <c r="A4" s="58" t="s">
        <v>0</v>
      </c>
      <c r="B4" s="59" t="s">
        <v>49</v>
      </c>
      <c r="C4" s="98" t="s">
        <v>50</v>
      </c>
      <c r="D4" s="95" t="s">
        <v>65</v>
      </c>
      <c r="E4" s="98" t="s">
        <v>66</v>
      </c>
      <c r="F4" s="95" t="s">
        <v>34</v>
      </c>
      <c r="G4" s="98" t="s">
        <v>51</v>
      </c>
      <c r="H4" s="99" t="s">
        <v>70</v>
      </c>
      <c r="I4" s="100" t="s">
        <v>38</v>
      </c>
      <c r="J4" s="98" t="s">
        <v>39</v>
      </c>
      <c r="K4" s="95" t="s">
        <v>52</v>
      </c>
      <c r="L4" s="98" t="s">
        <v>53</v>
      </c>
    </row>
    <row r="5" spans="1:12" ht="24.75" customHeight="1">
      <c r="A5" s="16" t="s">
        <v>1</v>
      </c>
      <c r="B5" s="24">
        <v>23981</v>
      </c>
      <c r="C5" s="17">
        <v>23403.1</v>
      </c>
      <c r="D5" s="24">
        <v>26403.1</v>
      </c>
      <c r="E5" s="17">
        <f>D5/C5*100</f>
        <v>112.81881460148442</v>
      </c>
      <c r="F5" s="24">
        <v>26869.3</v>
      </c>
      <c r="G5" s="18">
        <f>F5/C5*100</f>
        <v>114.8108583905551</v>
      </c>
      <c r="H5" s="70">
        <f t="shared" ref="H5:H10" si="0">F5/D5*100</f>
        <v>101.76570175471819</v>
      </c>
      <c r="I5" s="24">
        <v>27164.7</v>
      </c>
      <c r="J5" s="17">
        <f>I5/F5*100</f>
        <v>101.09939596491164</v>
      </c>
      <c r="K5" s="24">
        <v>27164.7</v>
      </c>
      <c r="L5" s="17">
        <f>K5/I5*100</f>
        <v>100</v>
      </c>
    </row>
    <row r="6" spans="1:12" ht="15.75">
      <c r="A6" s="4" t="s">
        <v>2</v>
      </c>
      <c r="B6" s="26">
        <v>19806.599999999999</v>
      </c>
      <c r="C6" s="25">
        <v>18840</v>
      </c>
      <c r="D6" s="26">
        <v>21840</v>
      </c>
      <c r="E6" s="19">
        <f t="shared" ref="E6:E21" si="1">D6/C6*100</f>
        <v>115.92356687898089</v>
      </c>
      <c r="F6" s="26">
        <v>22001.1</v>
      </c>
      <c r="G6" s="20">
        <f t="shared" ref="G6:G14" si="2">F6/C6*100</f>
        <v>116.77866242038215</v>
      </c>
      <c r="H6" s="25">
        <f t="shared" si="0"/>
        <v>100.73763736263737</v>
      </c>
      <c r="I6" s="26">
        <v>22221.1</v>
      </c>
      <c r="J6" s="25">
        <f t="shared" ref="J6:J21" si="3">I6/F6*100</f>
        <v>100.99995000249989</v>
      </c>
      <c r="K6" s="26">
        <v>22221.1</v>
      </c>
      <c r="L6" s="25">
        <f t="shared" ref="L6:L21" si="4">K6/I6*100</f>
        <v>100</v>
      </c>
    </row>
    <row r="7" spans="1:12" ht="45" customHeight="1">
      <c r="A7" s="6" t="s">
        <v>19</v>
      </c>
      <c r="B7" s="26">
        <v>2032.3</v>
      </c>
      <c r="C7" s="25">
        <v>2129.5</v>
      </c>
      <c r="D7" s="26">
        <v>2129.5</v>
      </c>
      <c r="E7" s="19">
        <f t="shared" si="1"/>
        <v>100</v>
      </c>
      <c r="F7" s="26">
        <v>2435</v>
      </c>
      <c r="G7" s="20">
        <f t="shared" si="2"/>
        <v>114.34609063160366</v>
      </c>
      <c r="H7" s="19">
        <f t="shared" si="0"/>
        <v>114.34609063160366</v>
      </c>
      <c r="I7" s="26">
        <v>2510.4</v>
      </c>
      <c r="J7" s="25">
        <f t="shared" si="3"/>
        <v>103.09650924024641</v>
      </c>
      <c r="K7" s="26">
        <v>2510.4</v>
      </c>
      <c r="L7" s="25">
        <f t="shared" si="4"/>
        <v>100</v>
      </c>
    </row>
    <row r="8" spans="1:12" ht="15.75">
      <c r="A8" s="4" t="s">
        <v>26</v>
      </c>
      <c r="B8" s="26">
        <v>603.29999999999995</v>
      </c>
      <c r="C8" s="25">
        <v>550</v>
      </c>
      <c r="D8" s="26">
        <v>550</v>
      </c>
      <c r="E8" s="19">
        <f t="shared" si="1"/>
        <v>100</v>
      </c>
      <c r="F8" s="26">
        <v>550</v>
      </c>
      <c r="G8" s="20">
        <f t="shared" si="2"/>
        <v>100</v>
      </c>
      <c r="H8" s="19">
        <f t="shared" si="0"/>
        <v>100</v>
      </c>
      <c r="I8" s="26">
        <v>550</v>
      </c>
      <c r="J8" s="25">
        <f t="shared" si="3"/>
        <v>100</v>
      </c>
      <c r="K8" s="26">
        <v>550</v>
      </c>
      <c r="L8" s="25">
        <f t="shared" si="4"/>
        <v>100</v>
      </c>
    </row>
    <row r="9" spans="1:12" ht="15.75">
      <c r="A9" s="4" t="s">
        <v>33</v>
      </c>
      <c r="B9" s="26">
        <v>66.3</v>
      </c>
      <c r="C9" s="25">
        <v>77</v>
      </c>
      <c r="D9" s="26">
        <v>64.400000000000006</v>
      </c>
      <c r="E9" s="19">
        <f t="shared" si="1"/>
        <v>83.63636363636364</v>
      </c>
      <c r="F9" s="26">
        <v>64</v>
      </c>
      <c r="G9" s="20">
        <f t="shared" si="2"/>
        <v>83.116883116883116</v>
      </c>
      <c r="H9" s="25">
        <f t="shared" si="0"/>
        <v>99.378881987577628</v>
      </c>
      <c r="I9" s="26">
        <v>64</v>
      </c>
      <c r="J9" s="25">
        <f t="shared" si="3"/>
        <v>100</v>
      </c>
      <c r="K9" s="26">
        <v>64</v>
      </c>
      <c r="L9" s="25">
        <f t="shared" si="4"/>
        <v>100</v>
      </c>
    </row>
    <row r="10" spans="1:12" ht="15.75">
      <c r="A10" s="4" t="s">
        <v>35</v>
      </c>
      <c r="B10" s="26">
        <v>58.4</v>
      </c>
      <c r="C10" s="25">
        <v>64.400000000000006</v>
      </c>
      <c r="D10" s="26">
        <v>82</v>
      </c>
      <c r="E10" s="19">
        <f t="shared" si="1"/>
        <v>127.32919254658384</v>
      </c>
      <c r="F10" s="26">
        <v>77</v>
      </c>
      <c r="G10" s="20">
        <f t="shared" si="2"/>
        <v>119.56521739130434</v>
      </c>
      <c r="H10" s="25">
        <f t="shared" si="0"/>
        <v>93.902439024390233</v>
      </c>
      <c r="I10" s="26">
        <v>77</v>
      </c>
      <c r="J10" s="25">
        <f t="shared" si="3"/>
        <v>100</v>
      </c>
      <c r="K10" s="26">
        <v>77</v>
      </c>
      <c r="L10" s="25">
        <f t="shared" si="4"/>
        <v>100</v>
      </c>
    </row>
    <row r="11" spans="1:12" ht="15.75">
      <c r="A11" s="4" t="s">
        <v>3</v>
      </c>
      <c r="B11" s="26">
        <v>21.4</v>
      </c>
      <c r="C11" s="25">
        <v>20</v>
      </c>
      <c r="D11" s="26">
        <v>15</v>
      </c>
      <c r="E11" s="19">
        <f t="shared" si="1"/>
        <v>75</v>
      </c>
      <c r="F11" s="26">
        <v>20</v>
      </c>
      <c r="G11" s="20">
        <f t="shared" si="2"/>
        <v>100</v>
      </c>
      <c r="H11" s="25">
        <f t="shared" ref="H11:H21" si="5">F11/D11*100</f>
        <v>133.33333333333331</v>
      </c>
      <c r="I11" s="26">
        <v>20</v>
      </c>
      <c r="J11" s="25">
        <f t="shared" si="3"/>
        <v>100</v>
      </c>
      <c r="K11" s="26">
        <v>20</v>
      </c>
      <c r="L11" s="25">
        <f t="shared" si="4"/>
        <v>100</v>
      </c>
    </row>
    <row r="12" spans="1:12" ht="45.75" customHeight="1">
      <c r="A12" s="6" t="s">
        <v>7</v>
      </c>
      <c r="B12" s="26">
        <v>1105.5999999999999</v>
      </c>
      <c r="C12" s="25">
        <v>1703.7</v>
      </c>
      <c r="D12" s="26">
        <v>1703.7</v>
      </c>
      <c r="E12" s="19">
        <f t="shared" si="1"/>
        <v>100</v>
      </c>
      <c r="F12" s="26">
        <v>1703.7</v>
      </c>
      <c r="G12" s="20">
        <f t="shared" si="2"/>
        <v>100</v>
      </c>
      <c r="H12" s="25">
        <f t="shared" si="5"/>
        <v>100</v>
      </c>
      <c r="I12" s="26">
        <v>1703.7</v>
      </c>
      <c r="J12" s="25">
        <f t="shared" si="3"/>
        <v>100</v>
      </c>
      <c r="K12" s="26">
        <v>1703.7</v>
      </c>
      <c r="L12" s="25">
        <f t="shared" si="4"/>
        <v>100</v>
      </c>
    </row>
    <row r="13" spans="1:12" ht="45" customHeight="1">
      <c r="A13" s="6" t="s">
        <v>27</v>
      </c>
      <c r="B13" s="26">
        <v>270.3</v>
      </c>
      <c r="C13" s="25">
        <v>0</v>
      </c>
      <c r="D13" s="26">
        <v>0</v>
      </c>
      <c r="E13" s="19">
        <v>0</v>
      </c>
      <c r="F13" s="26">
        <v>0</v>
      </c>
      <c r="G13" s="20">
        <v>0</v>
      </c>
      <c r="H13" s="25">
        <v>0</v>
      </c>
      <c r="I13" s="26">
        <v>0</v>
      </c>
      <c r="J13" s="25">
        <v>0</v>
      </c>
      <c r="K13" s="26">
        <v>0</v>
      </c>
      <c r="L13" s="25">
        <v>0</v>
      </c>
    </row>
    <row r="14" spans="1:12" ht="18.75" customHeight="1">
      <c r="A14" s="6" t="s">
        <v>28</v>
      </c>
      <c r="B14" s="26">
        <v>14.1</v>
      </c>
      <c r="C14" s="25">
        <v>18.5</v>
      </c>
      <c r="D14" s="26">
        <v>18.5</v>
      </c>
      <c r="E14" s="19">
        <f t="shared" si="1"/>
        <v>100</v>
      </c>
      <c r="F14" s="26">
        <v>18.5</v>
      </c>
      <c r="G14" s="20">
        <f t="shared" si="2"/>
        <v>100</v>
      </c>
      <c r="H14" s="25">
        <f t="shared" si="5"/>
        <v>100</v>
      </c>
      <c r="I14" s="26">
        <v>18.5</v>
      </c>
      <c r="J14" s="25">
        <f t="shared" si="3"/>
        <v>100</v>
      </c>
      <c r="K14" s="26">
        <v>18.5</v>
      </c>
      <c r="L14" s="25">
        <f t="shared" si="4"/>
        <v>100</v>
      </c>
    </row>
    <row r="15" spans="1:12" ht="19.5" customHeight="1">
      <c r="A15" s="6" t="s">
        <v>29</v>
      </c>
      <c r="B15" s="26">
        <v>2.7</v>
      </c>
      <c r="C15" s="25">
        <v>0</v>
      </c>
      <c r="D15" s="26">
        <v>0</v>
      </c>
      <c r="E15" s="19">
        <v>0</v>
      </c>
      <c r="F15" s="26">
        <v>0</v>
      </c>
      <c r="G15" s="20">
        <v>0</v>
      </c>
      <c r="H15" s="25">
        <v>0</v>
      </c>
      <c r="I15" s="26">
        <v>0</v>
      </c>
      <c r="J15" s="25">
        <v>0</v>
      </c>
      <c r="K15" s="26">
        <v>0</v>
      </c>
      <c r="L15" s="25">
        <v>0</v>
      </c>
    </row>
    <row r="16" spans="1:12" ht="21" customHeight="1">
      <c r="A16" s="21" t="s">
        <v>4</v>
      </c>
      <c r="B16" s="27">
        <v>11798.5</v>
      </c>
      <c r="C16" s="28">
        <v>7553</v>
      </c>
      <c r="D16" s="27">
        <v>8214</v>
      </c>
      <c r="E16" s="17">
        <f t="shared" si="1"/>
        <v>108.75148947438105</v>
      </c>
      <c r="F16" s="27">
        <v>8735.5</v>
      </c>
      <c r="G16" s="18">
        <f t="shared" ref="G16:G21" si="6">F16/C16*100</f>
        <v>115.65603071627169</v>
      </c>
      <c r="H16" s="28">
        <f t="shared" si="5"/>
        <v>106.34891648405163</v>
      </c>
      <c r="I16" s="27">
        <v>8372.7999999999993</v>
      </c>
      <c r="J16" s="28">
        <f t="shared" si="3"/>
        <v>95.847976647015045</v>
      </c>
      <c r="K16" s="27">
        <v>8493.9</v>
      </c>
      <c r="L16" s="28">
        <f t="shared" si="4"/>
        <v>101.44635008599275</v>
      </c>
    </row>
    <row r="17" spans="1:12" ht="48.75" customHeight="1">
      <c r="A17" s="6" t="s">
        <v>5</v>
      </c>
      <c r="B17" s="26">
        <v>8223.5</v>
      </c>
      <c r="C17" s="25">
        <v>6879.5</v>
      </c>
      <c r="D17" s="26">
        <v>6879.5</v>
      </c>
      <c r="E17" s="19">
        <f t="shared" si="1"/>
        <v>100</v>
      </c>
      <c r="F17" s="26">
        <v>8089.8</v>
      </c>
      <c r="G17" s="20">
        <f t="shared" si="6"/>
        <v>117.59284831746493</v>
      </c>
      <c r="H17" s="25">
        <f t="shared" si="5"/>
        <v>117.59284831746493</v>
      </c>
      <c r="I17" s="26">
        <v>7915.8</v>
      </c>
      <c r="J17" s="25">
        <f t="shared" si="3"/>
        <v>97.849143365719797</v>
      </c>
      <c r="K17" s="26">
        <v>8025.5</v>
      </c>
      <c r="L17" s="25">
        <f t="shared" si="4"/>
        <v>101.38583592309051</v>
      </c>
    </row>
    <row r="18" spans="1:12" ht="31.5">
      <c r="A18" s="6" t="s">
        <v>9</v>
      </c>
      <c r="B18" s="26">
        <v>494.9</v>
      </c>
      <c r="C18" s="25">
        <v>276.89999999999998</v>
      </c>
      <c r="D18" s="26">
        <v>291.7</v>
      </c>
      <c r="E18" s="19">
        <f t="shared" si="1"/>
        <v>105.34488985193211</v>
      </c>
      <c r="F18" s="26">
        <v>318.3</v>
      </c>
      <c r="G18" s="20">
        <f t="shared" si="6"/>
        <v>114.95124593716145</v>
      </c>
      <c r="H18" s="25">
        <f t="shared" si="5"/>
        <v>109.11895783339047</v>
      </c>
      <c r="I18" s="26">
        <v>332.2</v>
      </c>
      <c r="J18" s="25">
        <f t="shared" si="3"/>
        <v>104.3669494187873</v>
      </c>
      <c r="K18" s="26">
        <v>343.6</v>
      </c>
      <c r="L18" s="25">
        <f t="shared" si="4"/>
        <v>103.43166767007827</v>
      </c>
    </row>
    <row r="19" spans="1:12" ht="21.75" customHeight="1">
      <c r="A19" s="6" t="s">
        <v>10</v>
      </c>
      <c r="B19" s="26">
        <v>2930.1</v>
      </c>
      <c r="C19" s="25">
        <v>396.6</v>
      </c>
      <c r="D19" s="66">
        <v>1042.8</v>
      </c>
      <c r="E19" s="19">
        <f t="shared" si="1"/>
        <v>262.93494704992435</v>
      </c>
      <c r="F19" s="26">
        <v>327.39999999999998</v>
      </c>
      <c r="G19" s="20">
        <f t="shared" si="6"/>
        <v>82.551689359556207</v>
      </c>
      <c r="H19" s="25">
        <f t="shared" si="5"/>
        <v>31.396240889911773</v>
      </c>
      <c r="I19" s="26">
        <v>124.8</v>
      </c>
      <c r="J19" s="25">
        <f t="shared" si="3"/>
        <v>38.118509468540012</v>
      </c>
      <c r="K19" s="26">
        <v>124.8</v>
      </c>
      <c r="L19" s="25">
        <f t="shared" si="4"/>
        <v>100</v>
      </c>
    </row>
    <row r="20" spans="1:12" ht="51.75" customHeight="1" thickBot="1">
      <c r="A20" s="72" t="s">
        <v>54</v>
      </c>
      <c r="B20" s="73">
        <v>150</v>
      </c>
      <c r="C20" s="74">
        <v>0</v>
      </c>
      <c r="D20" s="75">
        <v>0</v>
      </c>
      <c r="E20" s="74">
        <v>0</v>
      </c>
      <c r="F20" s="73">
        <v>0</v>
      </c>
      <c r="G20" s="76">
        <v>0</v>
      </c>
      <c r="H20" s="25">
        <v>0</v>
      </c>
      <c r="I20" s="73">
        <v>0</v>
      </c>
      <c r="J20" s="74">
        <v>0</v>
      </c>
      <c r="K20" s="73">
        <v>0</v>
      </c>
      <c r="L20" s="74">
        <v>0</v>
      </c>
    </row>
    <row r="21" spans="1:12" ht="24.75" customHeight="1" thickBot="1">
      <c r="A21" s="22" t="s">
        <v>6</v>
      </c>
      <c r="B21" s="29">
        <f>B5+B16</f>
        <v>35779.5</v>
      </c>
      <c r="C21" s="23">
        <f>C5+C16</f>
        <v>30956.1</v>
      </c>
      <c r="D21" s="29">
        <f>D5+D16</f>
        <v>34617.1</v>
      </c>
      <c r="E21" s="23">
        <f t="shared" si="1"/>
        <v>111.82642516337653</v>
      </c>
      <c r="F21" s="29">
        <f>F5+F16</f>
        <v>35604.800000000003</v>
      </c>
      <c r="G21" s="65">
        <f t="shared" si="6"/>
        <v>115.01707256405041</v>
      </c>
      <c r="H21" s="23">
        <f t="shared" si="5"/>
        <v>102.85321416294259</v>
      </c>
      <c r="I21" s="29">
        <f>I5+I16</f>
        <v>35537.5</v>
      </c>
      <c r="J21" s="23">
        <f t="shared" si="3"/>
        <v>99.810980541949391</v>
      </c>
      <c r="K21" s="29">
        <f>K5+K16</f>
        <v>35658.6</v>
      </c>
      <c r="L21" s="23">
        <f t="shared" si="4"/>
        <v>100.34076679563842</v>
      </c>
    </row>
    <row r="22" spans="1:12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8.75">
      <c r="A23" s="113"/>
      <c r="B23" s="113"/>
      <c r="C23" s="113"/>
      <c r="D23" s="113"/>
      <c r="E23" s="113"/>
      <c r="F23" s="114"/>
      <c r="G23" s="114"/>
      <c r="H23" s="114"/>
      <c r="I23" s="1"/>
      <c r="J23" s="1"/>
      <c r="K23" s="1"/>
      <c r="L23" s="1"/>
    </row>
    <row r="24" spans="1:12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8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4">
    <mergeCell ref="A2:L2"/>
    <mergeCell ref="H3:L3"/>
    <mergeCell ref="A23:H23"/>
    <mergeCell ref="G1:L1"/>
  </mergeCells>
  <phoneticPr fontId="14" type="noConversion"/>
  <pageMargins left="0.11811023622047245" right="0.11811023622047245" top="0.55118110236220474" bottom="0.15748031496062992" header="0.19685039370078741" footer="0.19685039370078741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O5" sqref="O5"/>
    </sheetView>
  </sheetViews>
  <sheetFormatPr defaultRowHeight="15"/>
  <cols>
    <col min="1" max="1" width="28.7109375" customWidth="1"/>
    <col min="2" max="2" width="6.7109375" customWidth="1"/>
    <col min="3" max="3" width="10.7109375" customWidth="1"/>
    <col min="4" max="4" width="10.28515625" customWidth="1"/>
    <col min="5" max="5" width="10.42578125" customWidth="1"/>
    <col min="6" max="7" width="9.42578125" customWidth="1"/>
    <col min="8" max="9" width="9.5703125" customWidth="1"/>
    <col min="10" max="10" width="9.42578125" customWidth="1"/>
    <col min="11" max="11" width="9.7109375" customWidth="1"/>
    <col min="12" max="12" width="9.42578125" customWidth="1"/>
    <col min="13" max="13" width="9.28515625" customWidth="1"/>
  </cols>
  <sheetData>
    <row r="1" spans="1:13">
      <c r="A1" s="71"/>
      <c r="B1" s="71"/>
      <c r="C1" s="71"/>
      <c r="D1" s="71"/>
      <c r="E1" s="71"/>
      <c r="F1" s="71"/>
      <c r="G1" s="71"/>
      <c r="H1" s="118" t="s">
        <v>74</v>
      </c>
      <c r="I1" s="118"/>
      <c r="J1" s="118"/>
      <c r="K1" s="118"/>
      <c r="L1" s="118"/>
      <c r="M1" s="118"/>
    </row>
    <row r="2" spans="1:13">
      <c r="A2" s="71"/>
      <c r="B2" s="71"/>
      <c r="C2" s="71"/>
      <c r="D2" s="71"/>
      <c r="E2" s="71"/>
      <c r="F2" s="71"/>
      <c r="G2" s="71"/>
      <c r="H2" s="116"/>
      <c r="I2" s="116"/>
      <c r="J2" s="116"/>
      <c r="K2" s="116"/>
      <c r="L2" s="116"/>
      <c r="M2" s="116"/>
    </row>
    <row r="3" spans="1:13" ht="30" customHeight="1">
      <c r="A3" s="117" t="s">
        <v>55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ht="15.75" thickBot="1">
      <c r="K4" s="108"/>
      <c r="L4" s="119" t="s">
        <v>77</v>
      </c>
      <c r="M4" s="119"/>
    </row>
    <row r="5" spans="1:13" ht="90.75" thickBot="1">
      <c r="A5" s="60" t="s">
        <v>37</v>
      </c>
      <c r="B5" s="61" t="s">
        <v>11</v>
      </c>
      <c r="C5" s="41" t="s">
        <v>49</v>
      </c>
      <c r="D5" s="96" t="s">
        <v>50</v>
      </c>
      <c r="E5" s="96" t="s">
        <v>65</v>
      </c>
      <c r="F5" s="98" t="s">
        <v>69</v>
      </c>
      <c r="G5" s="96" t="s">
        <v>34</v>
      </c>
      <c r="H5" s="97" t="s">
        <v>60</v>
      </c>
      <c r="I5" s="101" t="s">
        <v>68</v>
      </c>
      <c r="J5" s="102" t="s">
        <v>38</v>
      </c>
      <c r="K5" s="99" t="s">
        <v>40</v>
      </c>
      <c r="L5" s="102" t="s">
        <v>56</v>
      </c>
      <c r="M5" s="103" t="s">
        <v>57</v>
      </c>
    </row>
    <row r="6" spans="1:13" ht="16.5" thickBot="1">
      <c r="A6" s="7">
        <v>1</v>
      </c>
      <c r="B6" s="8">
        <v>2</v>
      </c>
      <c r="C6" s="9">
        <v>3</v>
      </c>
      <c r="D6" s="10">
        <v>4</v>
      </c>
      <c r="E6" s="11">
        <v>5</v>
      </c>
      <c r="F6" s="12">
        <v>6</v>
      </c>
      <c r="G6" s="11">
        <v>7</v>
      </c>
      <c r="H6" s="12">
        <v>8</v>
      </c>
      <c r="I6" s="13">
        <v>9</v>
      </c>
      <c r="J6" s="7">
        <v>10</v>
      </c>
      <c r="K6" s="14">
        <v>11</v>
      </c>
      <c r="L6" s="7">
        <v>12</v>
      </c>
      <c r="M6" s="15">
        <v>13</v>
      </c>
    </row>
    <row r="7" spans="1:13" ht="35.25" customHeight="1">
      <c r="A7" s="62" t="s">
        <v>12</v>
      </c>
      <c r="B7" s="2">
        <v>1</v>
      </c>
      <c r="C7" s="30">
        <v>19131.5</v>
      </c>
      <c r="D7" s="34">
        <v>18081.099999999999</v>
      </c>
      <c r="E7" s="30">
        <v>23651.5</v>
      </c>
      <c r="F7" s="31">
        <f>E7/D7*100</f>
        <v>130.80786014125246</v>
      </c>
      <c r="G7" s="32">
        <v>21239.4</v>
      </c>
      <c r="H7" s="33">
        <f>G7/D7*100</f>
        <v>117.46741072169284</v>
      </c>
      <c r="I7" s="34">
        <f>G7/E7*100</f>
        <v>89.801492505760734</v>
      </c>
      <c r="J7" s="19">
        <v>21456.9</v>
      </c>
      <c r="K7" s="35">
        <f>J7/G7*100</f>
        <v>101.02404022712506</v>
      </c>
      <c r="L7" s="19">
        <v>22056.2</v>
      </c>
      <c r="M7" s="36">
        <f>L7/J7*100</f>
        <v>102.79304093321961</v>
      </c>
    </row>
    <row r="8" spans="1:13" ht="22.5" customHeight="1">
      <c r="A8" s="6" t="s">
        <v>13</v>
      </c>
      <c r="B8" s="2">
        <v>2</v>
      </c>
      <c r="C8" s="30">
        <v>466.4</v>
      </c>
      <c r="D8" s="34">
        <v>246.9</v>
      </c>
      <c r="E8" s="30">
        <v>261.7</v>
      </c>
      <c r="F8" s="31">
        <f t="shared" ref="F8:F15" si="0">E8/D8*100</f>
        <v>105.99432968813285</v>
      </c>
      <c r="G8" s="32">
        <v>297.3</v>
      </c>
      <c r="H8" s="33">
        <f t="shared" ref="H8:H15" si="1">G8/D8*100</f>
        <v>120.41312272174969</v>
      </c>
      <c r="I8" s="34">
        <f t="shared" ref="I8:I15" si="2">G8/E8*100</f>
        <v>113.60336262896446</v>
      </c>
      <c r="J8" s="25">
        <v>311.2</v>
      </c>
      <c r="K8" s="35">
        <f t="shared" ref="K8:K15" si="3">J8/G8*100</f>
        <v>104.6754120417087</v>
      </c>
      <c r="L8" s="25">
        <v>322.60000000000002</v>
      </c>
      <c r="M8" s="36">
        <f t="shared" ref="M8:M15" si="4">L8/J8*100</f>
        <v>103.66323907455013</v>
      </c>
    </row>
    <row r="9" spans="1:13" ht="50.25" customHeight="1">
      <c r="A9" s="6" t="s">
        <v>14</v>
      </c>
      <c r="B9" s="3">
        <v>3</v>
      </c>
      <c r="C9" s="37">
        <v>60.3</v>
      </c>
      <c r="D9" s="77">
        <v>62</v>
      </c>
      <c r="E9" s="37">
        <v>62</v>
      </c>
      <c r="F9" s="31">
        <f t="shared" si="0"/>
        <v>100</v>
      </c>
      <c r="G9" s="37">
        <v>52.8</v>
      </c>
      <c r="H9" s="33">
        <f t="shared" si="1"/>
        <v>85.161290322580641</v>
      </c>
      <c r="I9" s="34">
        <f t="shared" si="2"/>
        <v>85.161290322580641</v>
      </c>
      <c r="J9" s="25">
        <v>52.8</v>
      </c>
      <c r="K9" s="35">
        <f t="shared" si="3"/>
        <v>100</v>
      </c>
      <c r="L9" s="25">
        <v>52.8</v>
      </c>
      <c r="M9" s="36">
        <f t="shared" si="4"/>
        <v>100</v>
      </c>
    </row>
    <row r="10" spans="1:13" ht="24.75" customHeight="1">
      <c r="A10" s="6" t="s">
        <v>15</v>
      </c>
      <c r="B10" s="3">
        <v>4</v>
      </c>
      <c r="C10" s="37">
        <v>848.9</v>
      </c>
      <c r="D10" s="77">
        <v>2594.4</v>
      </c>
      <c r="E10" s="37">
        <v>9178.9</v>
      </c>
      <c r="F10" s="31">
        <f t="shared" si="0"/>
        <v>353.79663891458523</v>
      </c>
      <c r="G10" s="37">
        <v>3293.5</v>
      </c>
      <c r="H10" s="33">
        <f t="shared" si="1"/>
        <v>126.94650015417824</v>
      </c>
      <c r="I10" s="34">
        <f t="shared" si="2"/>
        <v>35.881205808974933</v>
      </c>
      <c r="J10" s="25">
        <v>2880.2</v>
      </c>
      <c r="K10" s="35">
        <f t="shared" si="3"/>
        <v>87.451039927129187</v>
      </c>
      <c r="L10" s="25">
        <v>3020.1</v>
      </c>
      <c r="M10" s="36">
        <f t="shared" si="4"/>
        <v>104.85730157627944</v>
      </c>
    </row>
    <row r="11" spans="1:13" ht="36" customHeight="1">
      <c r="A11" s="6" t="s">
        <v>16</v>
      </c>
      <c r="B11" s="3">
        <v>5</v>
      </c>
      <c r="C11" s="37">
        <v>3584.3</v>
      </c>
      <c r="D11" s="77">
        <v>1774.5</v>
      </c>
      <c r="E11" s="37">
        <v>2614</v>
      </c>
      <c r="F11" s="31">
        <f t="shared" si="0"/>
        <v>147.30910115525501</v>
      </c>
      <c r="G11" s="37">
        <v>715</v>
      </c>
      <c r="H11" s="33">
        <f t="shared" si="1"/>
        <v>40.293040293040292</v>
      </c>
      <c r="I11" s="34">
        <f t="shared" si="2"/>
        <v>27.352716143840855</v>
      </c>
      <c r="J11" s="25">
        <v>894.7</v>
      </c>
      <c r="K11" s="35">
        <f t="shared" si="3"/>
        <v>125.13286713286713</v>
      </c>
      <c r="L11" s="25">
        <v>656.2</v>
      </c>
      <c r="M11" s="36">
        <f t="shared" si="4"/>
        <v>73.343020006706155</v>
      </c>
    </row>
    <row r="12" spans="1:13" ht="22.5" customHeight="1">
      <c r="A12" s="6" t="s">
        <v>31</v>
      </c>
      <c r="B12" s="3">
        <v>6</v>
      </c>
      <c r="C12" s="37">
        <v>210.1</v>
      </c>
      <c r="D12" s="77">
        <v>0</v>
      </c>
      <c r="E12" s="37">
        <v>0</v>
      </c>
      <c r="F12" s="31">
        <v>0</v>
      </c>
      <c r="G12" s="37">
        <v>0</v>
      </c>
      <c r="H12" s="33">
        <v>0</v>
      </c>
      <c r="I12" s="34">
        <v>0</v>
      </c>
      <c r="J12" s="25">
        <v>0</v>
      </c>
      <c r="K12" s="35">
        <v>0</v>
      </c>
      <c r="L12" s="25">
        <v>0</v>
      </c>
      <c r="M12" s="36">
        <v>0</v>
      </c>
    </row>
    <row r="13" spans="1:13" ht="21.75" customHeight="1">
      <c r="A13" s="6" t="s">
        <v>30</v>
      </c>
      <c r="B13" s="3">
        <v>8</v>
      </c>
      <c r="C13" s="37">
        <v>1232.5</v>
      </c>
      <c r="D13" s="77">
        <v>2128.6999999999998</v>
      </c>
      <c r="E13" s="37">
        <v>3085.3</v>
      </c>
      <c r="F13" s="31">
        <f t="shared" si="0"/>
        <v>144.93822520787336</v>
      </c>
      <c r="G13" s="37">
        <v>1826.5</v>
      </c>
      <c r="H13" s="33">
        <f t="shared" si="1"/>
        <v>85.803542067928788</v>
      </c>
      <c r="I13" s="34">
        <f t="shared" si="2"/>
        <v>59.200077788221563</v>
      </c>
      <c r="J13" s="25">
        <v>1663.7</v>
      </c>
      <c r="K13" s="35">
        <f t="shared" si="3"/>
        <v>91.086777990692582</v>
      </c>
      <c r="L13" s="25">
        <v>1457.5</v>
      </c>
      <c r="M13" s="36">
        <f t="shared" si="4"/>
        <v>87.605938570655766</v>
      </c>
    </row>
    <row r="14" spans="1:13" ht="32.25" customHeight="1" thickBot="1">
      <c r="A14" s="6" t="s">
        <v>17</v>
      </c>
      <c r="B14" s="3">
        <v>11</v>
      </c>
      <c r="C14" s="37">
        <v>5791.2</v>
      </c>
      <c r="D14" s="78">
        <v>7701</v>
      </c>
      <c r="E14" s="37">
        <v>6624.8</v>
      </c>
      <c r="F14" s="31">
        <f t="shared" si="0"/>
        <v>86.025191533567067</v>
      </c>
      <c r="G14" s="37">
        <v>8180.3</v>
      </c>
      <c r="H14" s="33">
        <f t="shared" si="1"/>
        <v>106.22386703025582</v>
      </c>
      <c r="I14" s="34">
        <f t="shared" si="2"/>
        <v>123.47995411182224</v>
      </c>
      <c r="J14" s="25">
        <v>8278</v>
      </c>
      <c r="K14" s="35">
        <f t="shared" si="3"/>
        <v>101.19433272618363</v>
      </c>
      <c r="L14" s="25">
        <v>8093.2</v>
      </c>
      <c r="M14" s="36">
        <f t="shared" si="4"/>
        <v>97.767576709350081</v>
      </c>
    </row>
    <row r="15" spans="1:13" ht="22.5" customHeight="1" thickBot="1">
      <c r="A15" s="5" t="s">
        <v>18</v>
      </c>
      <c r="B15" s="38"/>
      <c r="C15" s="23">
        <f>SUM(C7:C14)</f>
        <v>31325.200000000001</v>
      </c>
      <c r="D15" s="23">
        <f>SUM(D7:D14)</f>
        <v>32588.600000000002</v>
      </c>
      <c r="E15" s="29">
        <f>SUM(E7:E14)</f>
        <v>45478.200000000004</v>
      </c>
      <c r="F15" s="67">
        <f t="shared" si="0"/>
        <v>139.55248154262534</v>
      </c>
      <c r="G15" s="29">
        <f>SUM(G7:G14)</f>
        <v>35604.800000000003</v>
      </c>
      <c r="H15" s="39">
        <f t="shared" si="1"/>
        <v>109.25538378451361</v>
      </c>
      <c r="I15" s="40">
        <f t="shared" si="2"/>
        <v>78.289817978723875</v>
      </c>
      <c r="J15" s="23">
        <f>SUM(J7:J14)</f>
        <v>35537.5</v>
      </c>
      <c r="K15" s="23">
        <f t="shared" si="3"/>
        <v>99.810980541949391</v>
      </c>
      <c r="L15" s="23">
        <f>SUM(L7:L14)</f>
        <v>35658.6</v>
      </c>
      <c r="M15" s="23">
        <f t="shared" si="4"/>
        <v>100.34076679563842</v>
      </c>
    </row>
    <row r="17" spans="1:12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</row>
  </sheetData>
  <mergeCells count="5">
    <mergeCell ref="A17:L17"/>
    <mergeCell ref="H2:M2"/>
    <mergeCell ref="A3:M3"/>
    <mergeCell ref="H1:M1"/>
    <mergeCell ref="L4:M4"/>
  </mergeCells>
  <phoneticPr fontId="14" type="noConversion"/>
  <pageMargins left="0.31496062992125984" right="0.11811023622047245" top="0.74803149606299213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A12" sqref="A12"/>
    </sheetView>
  </sheetViews>
  <sheetFormatPr defaultRowHeight="15"/>
  <cols>
    <col min="1" max="1" width="34.42578125" customWidth="1"/>
    <col min="2" max="2" width="6.42578125" customWidth="1"/>
    <col min="3" max="3" width="9.85546875" customWidth="1"/>
    <col min="4" max="4" width="10.5703125" customWidth="1"/>
    <col min="5" max="5" width="10.42578125" customWidth="1"/>
    <col min="6" max="6" width="8.28515625" customWidth="1"/>
    <col min="7" max="7" width="9.42578125" customWidth="1"/>
    <col min="8" max="8" width="10" customWidth="1"/>
    <col min="11" max="11" width="7.7109375" customWidth="1"/>
    <col min="12" max="12" width="9.28515625" customWidth="1"/>
    <col min="13" max="13" width="7.5703125" customWidth="1"/>
  </cols>
  <sheetData>
    <row r="1" spans="1:13">
      <c r="A1" s="71"/>
      <c r="B1" s="71"/>
      <c r="C1" s="71"/>
      <c r="D1" s="71"/>
      <c r="E1" s="71"/>
      <c r="F1" s="71"/>
      <c r="G1" s="71"/>
      <c r="H1" s="118" t="s">
        <v>75</v>
      </c>
      <c r="I1" s="118"/>
      <c r="J1" s="118"/>
      <c r="K1" s="118"/>
      <c r="L1" s="118"/>
      <c r="M1" s="118"/>
    </row>
    <row r="2" spans="1:13" ht="25.5" customHeight="1">
      <c r="A2" s="120" t="s">
        <v>58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thickBo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19" t="s">
        <v>77</v>
      </c>
      <c r="M3" s="119"/>
    </row>
    <row r="4" spans="1:13" ht="75.75" thickBot="1">
      <c r="A4" s="44" t="s">
        <v>37</v>
      </c>
      <c r="B4" s="46" t="s">
        <v>20</v>
      </c>
      <c r="C4" s="41" t="s">
        <v>61</v>
      </c>
      <c r="D4" s="97" t="s">
        <v>50</v>
      </c>
      <c r="E4" s="96" t="s">
        <v>65</v>
      </c>
      <c r="F4" s="98" t="s">
        <v>66</v>
      </c>
      <c r="G4" s="96" t="s">
        <v>59</v>
      </c>
      <c r="H4" s="97" t="s">
        <v>60</v>
      </c>
      <c r="I4" s="96" t="s">
        <v>68</v>
      </c>
      <c r="J4" s="99" t="s">
        <v>38</v>
      </c>
      <c r="K4" s="102" t="s">
        <v>40</v>
      </c>
      <c r="L4" s="99" t="s">
        <v>52</v>
      </c>
      <c r="M4" s="102" t="s">
        <v>57</v>
      </c>
    </row>
    <row r="5" spans="1:13" ht="15.75" thickBot="1">
      <c r="A5" s="54">
        <v>1</v>
      </c>
      <c r="B5" s="55">
        <v>2</v>
      </c>
      <c r="C5" s="54">
        <v>3</v>
      </c>
      <c r="D5" s="55">
        <v>4</v>
      </c>
      <c r="E5" s="54">
        <v>5</v>
      </c>
      <c r="F5" s="55">
        <v>6</v>
      </c>
      <c r="G5" s="54">
        <v>7</v>
      </c>
      <c r="H5" s="55">
        <v>8</v>
      </c>
      <c r="I5" s="54">
        <v>9</v>
      </c>
      <c r="J5" s="55">
        <v>10</v>
      </c>
      <c r="K5" s="54">
        <v>11</v>
      </c>
      <c r="L5" s="55">
        <v>12</v>
      </c>
      <c r="M5" s="54">
        <v>13</v>
      </c>
    </row>
    <row r="6" spans="1:13" ht="33" customHeight="1">
      <c r="A6" s="50" t="s">
        <v>21</v>
      </c>
      <c r="B6" s="51">
        <v>110</v>
      </c>
      <c r="C6" s="52">
        <v>8507.9</v>
      </c>
      <c r="D6" s="53">
        <v>10029.5</v>
      </c>
      <c r="E6" s="52">
        <v>10282.5</v>
      </c>
      <c r="F6" s="53">
        <f>E6/D6*100</f>
        <v>102.52255845256492</v>
      </c>
      <c r="G6" s="52">
        <v>11911.1</v>
      </c>
      <c r="H6" s="53">
        <f>G6/D6*100</f>
        <v>118.76065606460942</v>
      </c>
      <c r="I6" s="52">
        <f>G6/E6*100</f>
        <v>115.83856066131777</v>
      </c>
      <c r="J6" s="53">
        <v>11828</v>
      </c>
      <c r="K6" s="52">
        <f>J6/G6*100</f>
        <v>99.302331438742016</v>
      </c>
      <c r="L6" s="53">
        <v>11821</v>
      </c>
      <c r="M6" s="52">
        <f>L6/J6*100</f>
        <v>99.940818397024017</v>
      </c>
    </row>
    <row r="7" spans="1:13" ht="45">
      <c r="A7" s="45" t="s">
        <v>22</v>
      </c>
      <c r="B7" s="47">
        <v>120</v>
      </c>
      <c r="C7" s="48">
        <v>14775.6</v>
      </c>
      <c r="D7" s="49">
        <v>14081.5</v>
      </c>
      <c r="E7" s="48">
        <v>14839.6</v>
      </c>
      <c r="F7" s="53">
        <f t="shared" ref="F7:F17" si="0">E7/D7*100</f>
        <v>105.38365941128431</v>
      </c>
      <c r="G7" s="48">
        <v>16075.2</v>
      </c>
      <c r="H7" s="49">
        <f t="shared" ref="H7:H17" si="1">G7/D7*100</f>
        <v>114.15829279551184</v>
      </c>
      <c r="I7" s="48">
        <f t="shared" ref="I7:I17" si="2">G7/E7*100</f>
        <v>108.32636998301841</v>
      </c>
      <c r="J7" s="49">
        <v>16593.2</v>
      </c>
      <c r="K7" s="48">
        <f t="shared" ref="K7:K17" si="3">J7/G7*100</f>
        <v>103.22235493182043</v>
      </c>
      <c r="L7" s="49">
        <v>16500</v>
      </c>
      <c r="M7" s="48">
        <f t="shared" ref="M7:M17" si="4">L7/J7*100</f>
        <v>99.438324132777282</v>
      </c>
    </row>
    <row r="8" spans="1:13" ht="47.25" customHeight="1">
      <c r="A8" s="45" t="s">
        <v>23</v>
      </c>
      <c r="B8" s="47">
        <v>240</v>
      </c>
      <c r="C8" s="48">
        <v>7783.1</v>
      </c>
      <c r="D8" s="49">
        <v>8328</v>
      </c>
      <c r="E8" s="48">
        <v>18168.2</v>
      </c>
      <c r="F8" s="53">
        <f t="shared" si="0"/>
        <v>218.15802113352544</v>
      </c>
      <c r="G8" s="48">
        <v>7391.1</v>
      </c>
      <c r="H8" s="49">
        <f t="shared" si="1"/>
        <v>88.75</v>
      </c>
      <c r="I8" s="48">
        <f t="shared" si="2"/>
        <v>40.681520458823663</v>
      </c>
      <c r="J8" s="49">
        <v>6150.8</v>
      </c>
      <c r="K8" s="48">
        <f t="shared" si="3"/>
        <v>83.219006643124843</v>
      </c>
      <c r="L8" s="49">
        <v>5505.1</v>
      </c>
      <c r="M8" s="48">
        <f t="shared" si="4"/>
        <v>89.502178578396311</v>
      </c>
    </row>
    <row r="9" spans="1:13" ht="46.5" customHeight="1">
      <c r="A9" s="45" t="s">
        <v>41</v>
      </c>
      <c r="B9" s="47">
        <v>320</v>
      </c>
      <c r="C9" s="48">
        <v>67</v>
      </c>
      <c r="D9" s="49">
        <v>0</v>
      </c>
      <c r="E9" s="48">
        <v>0</v>
      </c>
      <c r="F9" s="53">
        <v>0</v>
      </c>
      <c r="G9" s="48">
        <v>0</v>
      </c>
      <c r="H9" s="49">
        <v>0</v>
      </c>
      <c r="I9" s="48">
        <v>0</v>
      </c>
      <c r="J9" s="49">
        <v>0</v>
      </c>
      <c r="K9" s="48">
        <v>0</v>
      </c>
      <c r="L9" s="49">
        <v>0</v>
      </c>
      <c r="M9" s="48">
        <v>0</v>
      </c>
    </row>
    <row r="10" spans="1:13" ht="24.75" customHeight="1">
      <c r="A10" s="45" t="s">
        <v>71</v>
      </c>
      <c r="B10" s="47">
        <v>360</v>
      </c>
      <c r="C10" s="48">
        <v>0</v>
      </c>
      <c r="D10" s="49">
        <v>0</v>
      </c>
      <c r="E10" s="48">
        <v>15</v>
      </c>
      <c r="F10" s="53">
        <v>0</v>
      </c>
      <c r="G10" s="48">
        <v>0</v>
      </c>
      <c r="H10" s="49">
        <v>0</v>
      </c>
      <c r="I10" s="48">
        <v>0</v>
      </c>
      <c r="J10" s="49">
        <v>0</v>
      </c>
      <c r="K10" s="48">
        <v>0</v>
      </c>
      <c r="L10" s="49">
        <v>0</v>
      </c>
      <c r="M10" s="48">
        <v>0</v>
      </c>
    </row>
    <row r="11" spans="1:13" ht="22.5" customHeight="1">
      <c r="A11" s="45" t="s">
        <v>10</v>
      </c>
      <c r="B11" s="47">
        <v>540</v>
      </c>
      <c r="C11" s="48">
        <v>43.7</v>
      </c>
      <c r="D11" s="49">
        <v>55.6</v>
      </c>
      <c r="E11" s="48">
        <v>55.6</v>
      </c>
      <c r="F11" s="53">
        <f t="shared" si="0"/>
        <v>100</v>
      </c>
      <c r="G11" s="48">
        <v>50.3</v>
      </c>
      <c r="H11" s="49">
        <f t="shared" si="1"/>
        <v>90.467625899280563</v>
      </c>
      <c r="I11" s="48">
        <f t="shared" si="2"/>
        <v>90.467625899280563</v>
      </c>
      <c r="J11" s="49">
        <v>0</v>
      </c>
      <c r="K11" s="48">
        <f t="shared" si="3"/>
        <v>0</v>
      </c>
      <c r="L11" s="49">
        <v>0</v>
      </c>
      <c r="M11" s="48">
        <v>0</v>
      </c>
    </row>
    <row r="12" spans="1:13" ht="87.75" customHeight="1">
      <c r="A12" s="45" t="s">
        <v>36</v>
      </c>
      <c r="B12" s="47">
        <v>810</v>
      </c>
      <c r="C12" s="48">
        <v>0</v>
      </c>
      <c r="D12" s="49">
        <v>0</v>
      </c>
      <c r="E12" s="48">
        <v>0</v>
      </c>
      <c r="F12" s="53">
        <v>0</v>
      </c>
      <c r="G12" s="48">
        <v>0</v>
      </c>
      <c r="H12" s="49">
        <v>0</v>
      </c>
      <c r="I12" s="48">
        <v>0</v>
      </c>
      <c r="J12" s="49">
        <v>0</v>
      </c>
      <c r="K12" s="48">
        <v>0</v>
      </c>
      <c r="L12" s="49">
        <v>0</v>
      </c>
      <c r="M12" s="48">
        <v>0</v>
      </c>
    </row>
    <row r="13" spans="1:13" ht="21" customHeight="1">
      <c r="A13" s="45" t="s">
        <v>32</v>
      </c>
      <c r="B13" s="47">
        <v>830</v>
      </c>
      <c r="C13" s="48">
        <v>99.8</v>
      </c>
      <c r="D13" s="49">
        <v>0</v>
      </c>
      <c r="E13" s="48">
        <v>2023.3</v>
      </c>
      <c r="F13" s="53">
        <v>0</v>
      </c>
      <c r="G13" s="48">
        <v>0</v>
      </c>
      <c r="H13" s="49">
        <v>0</v>
      </c>
      <c r="I13" s="48">
        <f t="shared" si="2"/>
        <v>0</v>
      </c>
      <c r="J13" s="49">
        <v>0</v>
      </c>
      <c r="K13" s="48">
        <v>0</v>
      </c>
      <c r="L13" s="49">
        <v>0</v>
      </c>
      <c r="M13" s="48">
        <v>0</v>
      </c>
    </row>
    <row r="14" spans="1:13" ht="30">
      <c r="A14" s="45" t="s">
        <v>24</v>
      </c>
      <c r="B14" s="47">
        <v>850</v>
      </c>
      <c r="C14" s="48">
        <v>48.1</v>
      </c>
      <c r="D14" s="49">
        <v>44</v>
      </c>
      <c r="E14" s="48">
        <v>44</v>
      </c>
      <c r="F14" s="53">
        <f t="shared" si="0"/>
        <v>100</v>
      </c>
      <c r="G14" s="48">
        <v>60.5</v>
      </c>
      <c r="H14" s="49">
        <f t="shared" si="1"/>
        <v>137.5</v>
      </c>
      <c r="I14" s="48">
        <f t="shared" si="2"/>
        <v>137.5</v>
      </c>
      <c r="J14" s="49">
        <v>37.5</v>
      </c>
      <c r="K14" s="48">
        <f t="shared" si="3"/>
        <v>61.983471074380169</v>
      </c>
      <c r="L14" s="49">
        <v>22.5</v>
      </c>
      <c r="M14" s="48">
        <f t="shared" si="4"/>
        <v>60</v>
      </c>
    </row>
    <row r="15" spans="1:13" ht="21.75" customHeight="1">
      <c r="A15" s="45" t="s">
        <v>25</v>
      </c>
      <c r="B15" s="47">
        <v>870</v>
      </c>
      <c r="C15" s="48">
        <v>0</v>
      </c>
      <c r="D15" s="49">
        <v>50</v>
      </c>
      <c r="E15" s="48">
        <v>50</v>
      </c>
      <c r="F15" s="49">
        <f t="shared" si="0"/>
        <v>100</v>
      </c>
      <c r="G15" s="48">
        <v>50</v>
      </c>
      <c r="H15" s="49">
        <f t="shared" si="1"/>
        <v>100</v>
      </c>
      <c r="I15" s="48">
        <f t="shared" si="2"/>
        <v>100</v>
      </c>
      <c r="J15" s="49">
        <v>928.1</v>
      </c>
      <c r="K15" s="48">
        <f t="shared" si="3"/>
        <v>1856.2</v>
      </c>
      <c r="L15" s="49">
        <v>1810</v>
      </c>
      <c r="M15" s="48">
        <f t="shared" si="4"/>
        <v>195.0220881370542</v>
      </c>
    </row>
    <row r="16" spans="1:13" ht="21.75" customHeight="1" thickBot="1">
      <c r="A16" s="104" t="s">
        <v>72</v>
      </c>
      <c r="B16" s="105">
        <v>880</v>
      </c>
      <c r="C16" s="106">
        <v>0</v>
      </c>
      <c r="D16" s="68">
        <v>0</v>
      </c>
      <c r="E16" s="106">
        <v>0</v>
      </c>
      <c r="F16" s="49">
        <v>0</v>
      </c>
      <c r="G16" s="106">
        <v>66.599999999999994</v>
      </c>
      <c r="H16" s="68">
        <v>0</v>
      </c>
      <c r="I16" s="106">
        <v>0</v>
      </c>
      <c r="J16" s="68">
        <v>0</v>
      </c>
      <c r="K16" s="106">
        <v>0</v>
      </c>
      <c r="L16" s="68">
        <v>0</v>
      </c>
      <c r="M16" s="106">
        <v>0</v>
      </c>
    </row>
    <row r="17" spans="1:13" ht="24.75" customHeight="1" thickBot="1">
      <c r="A17" s="63" t="s">
        <v>18</v>
      </c>
      <c r="B17" s="64"/>
      <c r="C17" s="57">
        <f>SUM(C6:C15)</f>
        <v>31325.199999999997</v>
      </c>
      <c r="D17" s="56">
        <f>SUM(D6:D15)</f>
        <v>32588.6</v>
      </c>
      <c r="E17" s="57">
        <f>SUM(E6:E15)</f>
        <v>45478.200000000004</v>
      </c>
      <c r="F17" s="57">
        <f t="shared" si="0"/>
        <v>139.55248154262537</v>
      </c>
      <c r="G17" s="69">
        <f>SUM(G6:G16)</f>
        <v>35604.800000000003</v>
      </c>
      <c r="H17" s="56">
        <f t="shared" si="1"/>
        <v>109.25538378451363</v>
      </c>
      <c r="I17" s="57">
        <f t="shared" si="2"/>
        <v>78.289817978723875</v>
      </c>
      <c r="J17" s="56">
        <f>SUM(J6:J15)</f>
        <v>35537.599999999999</v>
      </c>
      <c r="K17" s="57">
        <f t="shared" si="3"/>
        <v>99.811261402956902</v>
      </c>
      <c r="L17" s="107">
        <f>SUM(L6:L15)</f>
        <v>35658.6</v>
      </c>
      <c r="M17" s="57">
        <f t="shared" si="4"/>
        <v>100.34048444464455</v>
      </c>
    </row>
    <row r="18" spans="1:13" ht="15.75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13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</row>
  </sheetData>
  <mergeCells count="4">
    <mergeCell ref="A19:K19"/>
    <mergeCell ref="H1:M1"/>
    <mergeCell ref="A2:M2"/>
    <mergeCell ref="L3:M3"/>
  </mergeCells>
  <phoneticPr fontId="14" type="noConversion"/>
  <pageMargins left="0.31496062992125984" right="0.11811023622047245" top="0.55118110236220474" bottom="0.15748031496062992" header="0.19685039370078741" footer="0.19685039370078741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tabSelected="1" topLeftCell="A9" workbookViewId="0">
      <selection activeCell="A16" sqref="A16"/>
    </sheetView>
  </sheetViews>
  <sheetFormatPr defaultRowHeight="15"/>
  <cols>
    <col min="1" max="1" width="25.42578125" customWidth="1"/>
    <col min="2" max="2" width="12.85546875" customWidth="1"/>
    <col min="3" max="3" width="10.140625" bestFit="1" customWidth="1"/>
    <col min="4" max="4" width="11" customWidth="1"/>
  </cols>
  <sheetData>
    <row r="1" spans="1:13" ht="20.25" customHeight="1">
      <c r="A1" s="79"/>
      <c r="B1" s="79"/>
      <c r="C1" s="79"/>
      <c r="D1" s="79"/>
      <c r="E1" s="79"/>
      <c r="F1" s="79"/>
      <c r="G1" s="121" t="s">
        <v>76</v>
      </c>
      <c r="H1" s="121"/>
      <c r="I1" s="121"/>
      <c r="J1" s="121"/>
      <c r="K1" s="121"/>
      <c r="L1" s="121"/>
      <c r="M1" s="121"/>
    </row>
    <row r="2" spans="1:13" ht="50.25" customHeight="1">
      <c r="A2" s="122" t="s">
        <v>62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15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123" t="s">
        <v>8</v>
      </c>
      <c r="M3" s="123"/>
    </row>
    <row r="4" spans="1:13" ht="84" customHeight="1">
      <c r="A4" s="92" t="s">
        <v>47</v>
      </c>
      <c r="B4" s="93" t="s">
        <v>42</v>
      </c>
      <c r="C4" s="92" t="s">
        <v>49</v>
      </c>
      <c r="D4" s="92" t="s">
        <v>50</v>
      </c>
      <c r="E4" s="92" t="s">
        <v>65</v>
      </c>
      <c r="F4" s="92" t="s">
        <v>66</v>
      </c>
      <c r="G4" s="92" t="s">
        <v>43</v>
      </c>
      <c r="H4" s="92" t="s">
        <v>63</v>
      </c>
      <c r="I4" s="92" t="s">
        <v>67</v>
      </c>
      <c r="J4" s="92" t="s">
        <v>44</v>
      </c>
      <c r="K4" s="92" t="s">
        <v>40</v>
      </c>
      <c r="L4" s="92" t="s">
        <v>64</v>
      </c>
      <c r="M4" s="92" t="s">
        <v>57</v>
      </c>
    </row>
    <row r="5" spans="1:13" ht="15.75">
      <c r="A5" s="80">
        <v>1</v>
      </c>
      <c r="B5" s="80">
        <v>2</v>
      </c>
      <c r="C5" s="80">
        <v>3</v>
      </c>
      <c r="D5" s="80">
        <v>4</v>
      </c>
      <c r="E5" s="80">
        <v>5</v>
      </c>
      <c r="F5" s="80">
        <v>6</v>
      </c>
      <c r="G5" s="80">
        <v>7</v>
      </c>
      <c r="H5" s="80">
        <v>8</v>
      </c>
      <c r="I5" s="80">
        <v>9</v>
      </c>
      <c r="J5" s="80">
        <v>10</v>
      </c>
      <c r="K5" s="80">
        <v>11</v>
      </c>
      <c r="L5" s="80">
        <v>12</v>
      </c>
      <c r="M5" s="80">
        <v>13</v>
      </c>
    </row>
    <row r="6" spans="1:13" ht="99.75" customHeight="1">
      <c r="A6" s="91" t="s">
        <v>78</v>
      </c>
      <c r="B6" s="80">
        <v>7500000000</v>
      </c>
      <c r="C6" s="81">
        <v>2</v>
      </c>
      <c r="D6" s="82">
        <v>2</v>
      </c>
      <c r="E6" s="83">
        <v>2</v>
      </c>
      <c r="F6" s="83">
        <f>E6/D6*100</f>
        <v>100</v>
      </c>
      <c r="G6" s="83">
        <v>2</v>
      </c>
      <c r="H6" s="83">
        <f>G6/D6*100</f>
        <v>100</v>
      </c>
      <c r="I6" s="83">
        <f>G6/E6*100</f>
        <v>100</v>
      </c>
      <c r="J6" s="83">
        <v>2</v>
      </c>
      <c r="K6" s="83">
        <f>J6/G6*100</f>
        <v>100</v>
      </c>
      <c r="L6" s="83">
        <v>2</v>
      </c>
      <c r="M6" s="83">
        <f>L6/G6*100</f>
        <v>100</v>
      </c>
    </row>
    <row r="7" spans="1:13" ht="72.75" customHeight="1">
      <c r="A7" s="91" t="s">
        <v>80</v>
      </c>
      <c r="B7" s="80">
        <v>7600000000</v>
      </c>
      <c r="C7" s="83">
        <v>210.1</v>
      </c>
      <c r="D7" s="84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</row>
    <row r="8" spans="1:13" ht="71.25" customHeight="1">
      <c r="A8" s="91" t="s">
        <v>79</v>
      </c>
      <c r="B8" s="80">
        <v>7700000000</v>
      </c>
      <c r="C8" s="81">
        <v>18132.8</v>
      </c>
      <c r="D8" s="84">
        <v>16964.900000000001</v>
      </c>
      <c r="E8" s="83">
        <v>21568.5</v>
      </c>
      <c r="F8" s="83">
        <f t="shared" ref="F8:F18" si="0">E8/D8*100</f>
        <v>127.13602791646281</v>
      </c>
      <c r="G8" s="83">
        <v>20092.400000000001</v>
      </c>
      <c r="H8" s="83">
        <f t="shared" ref="H8:H18" si="1">G8/D8*100</f>
        <v>118.4351219282165</v>
      </c>
      <c r="I8" s="83">
        <f t="shared" ref="I8:I18" si="2">G8/E8*100</f>
        <v>93.156223195864342</v>
      </c>
      <c r="J8" s="83">
        <v>19575.599999999999</v>
      </c>
      <c r="K8" s="83">
        <f t="shared" ref="K8:K18" si="3">J8/G8*100</f>
        <v>97.427883179709724</v>
      </c>
      <c r="L8" s="83">
        <v>19631.7</v>
      </c>
      <c r="M8" s="83">
        <f t="shared" ref="M8:M17" si="4">L8/G8*100</f>
        <v>97.707093229280716</v>
      </c>
    </row>
    <row r="9" spans="1:13" ht="76.5" customHeight="1">
      <c r="A9" s="91" t="s">
        <v>81</v>
      </c>
      <c r="B9" s="80">
        <v>7800000000</v>
      </c>
      <c r="C9" s="81">
        <v>7023.7</v>
      </c>
      <c r="D9" s="84">
        <v>9829.7000000000007</v>
      </c>
      <c r="E9" s="83">
        <v>9710.1</v>
      </c>
      <c r="F9" s="83">
        <f t="shared" si="0"/>
        <v>98.783279245551753</v>
      </c>
      <c r="G9" s="83">
        <v>10006.799999999999</v>
      </c>
      <c r="H9" s="83">
        <f t="shared" si="1"/>
        <v>101.80168265562529</v>
      </c>
      <c r="I9" s="83">
        <f t="shared" si="2"/>
        <v>103.05558130194332</v>
      </c>
      <c r="J9" s="83">
        <v>9941.7000000000007</v>
      </c>
      <c r="K9" s="83">
        <f t="shared" si="3"/>
        <v>99.349442379182179</v>
      </c>
      <c r="L9" s="83">
        <v>9550.7000000000007</v>
      </c>
      <c r="M9" s="83">
        <f t="shared" si="4"/>
        <v>95.442099372426753</v>
      </c>
    </row>
    <row r="10" spans="1:13" ht="69.75" customHeight="1">
      <c r="A10" s="91" t="s">
        <v>82</v>
      </c>
      <c r="B10" s="80">
        <v>7900000000</v>
      </c>
      <c r="C10" s="81">
        <v>1641</v>
      </c>
      <c r="D10" s="84">
        <v>1445.7</v>
      </c>
      <c r="E10" s="83">
        <v>4915.7</v>
      </c>
      <c r="F10" s="83">
        <f t="shared" si="0"/>
        <v>340.02213460607317</v>
      </c>
      <c r="G10" s="83">
        <v>1606.3</v>
      </c>
      <c r="H10" s="83">
        <f t="shared" si="1"/>
        <v>111.10880542297848</v>
      </c>
      <c r="I10" s="83">
        <f t="shared" si="2"/>
        <v>32.676933091929939</v>
      </c>
      <c r="J10" s="83">
        <v>1056.7</v>
      </c>
      <c r="K10" s="83">
        <f t="shared" si="3"/>
        <v>65.784722654547721</v>
      </c>
      <c r="L10" s="83">
        <v>857.8</v>
      </c>
      <c r="M10" s="83">
        <f t="shared" si="4"/>
        <v>53.402228724397681</v>
      </c>
    </row>
    <row r="11" spans="1:13" ht="57" customHeight="1">
      <c r="A11" s="91" t="s">
        <v>83</v>
      </c>
      <c r="B11" s="80">
        <v>8000000000</v>
      </c>
      <c r="C11" s="81">
        <v>352.1</v>
      </c>
      <c r="D11" s="84">
        <v>763</v>
      </c>
      <c r="E11" s="83">
        <v>722.5</v>
      </c>
      <c r="F11" s="83">
        <f t="shared" si="0"/>
        <v>94.692005242463964</v>
      </c>
      <c r="G11" s="83">
        <v>445.7</v>
      </c>
      <c r="H11" s="83">
        <f t="shared" si="1"/>
        <v>58.414154652686754</v>
      </c>
      <c r="I11" s="83">
        <f t="shared" si="2"/>
        <v>61.688581314878888</v>
      </c>
      <c r="J11" s="83">
        <v>564</v>
      </c>
      <c r="K11" s="83">
        <f t="shared" si="3"/>
        <v>126.54251738837783</v>
      </c>
      <c r="L11" s="83">
        <v>414</v>
      </c>
      <c r="M11" s="83">
        <f t="shared" si="4"/>
        <v>92.887592551043312</v>
      </c>
    </row>
    <row r="12" spans="1:13" ht="60" customHeight="1">
      <c r="A12" s="91" t="s">
        <v>84</v>
      </c>
      <c r="B12" s="80">
        <v>8100000000</v>
      </c>
      <c r="C12" s="94">
        <v>188</v>
      </c>
      <c r="D12" s="86">
        <v>520</v>
      </c>
      <c r="E12" s="83">
        <v>1312</v>
      </c>
      <c r="F12" s="83">
        <f t="shared" si="0"/>
        <v>252.30769230769229</v>
      </c>
      <c r="G12" s="83">
        <v>200</v>
      </c>
      <c r="H12" s="83">
        <f t="shared" si="1"/>
        <v>38.461538461538467</v>
      </c>
      <c r="I12" s="83">
        <f t="shared" si="2"/>
        <v>15.24390243902439</v>
      </c>
      <c r="J12" s="83">
        <v>200</v>
      </c>
      <c r="K12" s="83">
        <f t="shared" si="3"/>
        <v>100</v>
      </c>
      <c r="L12" s="83">
        <v>200</v>
      </c>
      <c r="M12" s="83">
        <f t="shared" si="4"/>
        <v>100</v>
      </c>
    </row>
    <row r="13" spans="1:13" ht="105.75" customHeight="1">
      <c r="A13" s="91" t="s">
        <v>85</v>
      </c>
      <c r="B13" s="80">
        <v>8200000000</v>
      </c>
      <c r="C13" s="85">
        <v>60.3</v>
      </c>
      <c r="D13" s="84">
        <v>62</v>
      </c>
      <c r="E13" s="83">
        <v>62</v>
      </c>
      <c r="F13" s="83">
        <f t="shared" si="0"/>
        <v>100</v>
      </c>
      <c r="G13" s="83">
        <v>52.8</v>
      </c>
      <c r="H13" s="83">
        <f t="shared" si="1"/>
        <v>85.161290322580641</v>
      </c>
      <c r="I13" s="83">
        <f t="shared" si="2"/>
        <v>85.161290322580641</v>
      </c>
      <c r="J13" s="83">
        <v>52.8</v>
      </c>
      <c r="K13" s="83">
        <f t="shared" si="3"/>
        <v>100</v>
      </c>
      <c r="L13" s="83">
        <v>52.8</v>
      </c>
      <c r="M13" s="83">
        <f t="shared" si="4"/>
        <v>100</v>
      </c>
    </row>
    <row r="14" spans="1:13" ht="99" customHeight="1">
      <c r="A14" s="91" t="s">
        <v>86</v>
      </c>
      <c r="B14" s="80">
        <v>8300000000</v>
      </c>
      <c r="C14" s="81">
        <v>3232.2</v>
      </c>
      <c r="D14" s="87">
        <v>491.5</v>
      </c>
      <c r="E14" s="83">
        <v>361.5</v>
      </c>
      <c r="F14" s="83">
        <f t="shared" si="0"/>
        <v>73.550356052899289</v>
      </c>
      <c r="G14" s="83">
        <v>269.3</v>
      </c>
      <c r="H14" s="83">
        <f t="shared" si="1"/>
        <v>54.791454730417087</v>
      </c>
      <c r="I14" s="83">
        <f t="shared" si="2"/>
        <v>74.495159059474418</v>
      </c>
      <c r="J14" s="83">
        <v>330.7</v>
      </c>
      <c r="K14" s="83">
        <f t="shared" si="3"/>
        <v>122.79985146676569</v>
      </c>
      <c r="L14" s="83">
        <v>242.2</v>
      </c>
      <c r="M14" s="83">
        <f t="shared" si="4"/>
        <v>89.936873375417733</v>
      </c>
    </row>
    <row r="15" spans="1:13" ht="74.25" customHeight="1">
      <c r="A15" s="91" t="s">
        <v>87</v>
      </c>
      <c r="B15" s="80">
        <v>8400000000</v>
      </c>
      <c r="C15" s="81">
        <v>0</v>
      </c>
      <c r="D15" s="84">
        <v>2193.6</v>
      </c>
      <c r="E15" s="83">
        <v>6492.9</v>
      </c>
      <c r="F15" s="83">
        <f t="shared" si="0"/>
        <v>295.99288840262579</v>
      </c>
      <c r="G15" s="83">
        <v>2499</v>
      </c>
      <c r="H15" s="83">
        <f t="shared" si="1"/>
        <v>113.92231947483589</v>
      </c>
      <c r="I15" s="83">
        <f t="shared" si="2"/>
        <v>38.48819479739408</v>
      </c>
      <c r="J15" s="83">
        <v>2574.8000000000002</v>
      </c>
      <c r="K15" s="83">
        <f t="shared" si="3"/>
        <v>103.03321328531413</v>
      </c>
      <c r="L15" s="83">
        <v>2574.8000000000002</v>
      </c>
      <c r="M15" s="83">
        <f t="shared" si="4"/>
        <v>103.03321328531413</v>
      </c>
    </row>
    <row r="16" spans="1:13" ht="15.75">
      <c r="A16" s="88" t="s">
        <v>45</v>
      </c>
      <c r="B16" s="89"/>
      <c r="C16" s="90">
        <f>SUM(C6:C15)</f>
        <v>30842.199999999997</v>
      </c>
      <c r="D16" s="90">
        <f>SUM(D6:D15)</f>
        <v>32272.400000000001</v>
      </c>
      <c r="E16" s="90">
        <f>SUM(E6:E15)</f>
        <v>45147.199999999997</v>
      </c>
      <c r="F16" s="90">
        <f t="shared" si="0"/>
        <v>139.89415103927814</v>
      </c>
      <c r="G16" s="90">
        <f>SUM(G6:G15)</f>
        <v>35174.300000000003</v>
      </c>
      <c r="H16" s="90">
        <f t="shared" si="1"/>
        <v>108.99189400230537</v>
      </c>
      <c r="I16" s="90">
        <f t="shared" si="2"/>
        <v>77.910258000496171</v>
      </c>
      <c r="J16" s="90">
        <f>SUM(J6:J15)</f>
        <v>34298.300000000003</v>
      </c>
      <c r="K16" s="90">
        <f t="shared" si="3"/>
        <v>97.509545321442076</v>
      </c>
      <c r="L16" s="90">
        <f>SUM(L6:L15)</f>
        <v>33526</v>
      </c>
      <c r="M16" s="90">
        <f t="shared" si="4"/>
        <v>95.313908165905218</v>
      </c>
    </row>
    <row r="17" spans="1:13" ht="30.75" customHeight="1">
      <c r="A17" s="91" t="s">
        <v>46</v>
      </c>
      <c r="B17" s="80">
        <v>5000000000</v>
      </c>
      <c r="C17" s="81">
        <v>483</v>
      </c>
      <c r="D17" s="87">
        <v>316.2</v>
      </c>
      <c r="E17" s="83">
        <v>331</v>
      </c>
      <c r="F17" s="83">
        <f t="shared" si="0"/>
        <v>104.68058191018343</v>
      </c>
      <c r="G17" s="83">
        <v>430.5</v>
      </c>
      <c r="H17" s="83">
        <f t="shared" si="1"/>
        <v>136.14800759013283</v>
      </c>
      <c r="I17" s="83">
        <f t="shared" si="2"/>
        <v>130.06042296072508</v>
      </c>
      <c r="J17" s="83">
        <v>1239.2</v>
      </c>
      <c r="K17" s="83">
        <f>J17/G17*100</f>
        <v>287.85133565621368</v>
      </c>
      <c r="L17" s="83">
        <v>2132.6</v>
      </c>
      <c r="M17" s="83">
        <f t="shared" si="4"/>
        <v>495.37746806039485</v>
      </c>
    </row>
    <row r="18" spans="1:13" ht="15.75">
      <c r="A18" s="88" t="s">
        <v>18</v>
      </c>
      <c r="B18" s="89"/>
      <c r="C18" s="90">
        <f>C16+C17</f>
        <v>31325.199999999997</v>
      </c>
      <c r="D18" s="90">
        <f>D16+D17</f>
        <v>32588.600000000002</v>
      </c>
      <c r="E18" s="90">
        <f>E16+E17</f>
        <v>45478.2</v>
      </c>
      <c r="F18" s="90">
        <f t="shared" si="0"/>
        <v>139.55248154262532</v>
      </c>
      <c r="G18" s="90">
        <f>G16+G17</f>
        <v>35604.800000000003</v>
      </c>
      <c r="H18" s="90">
        <f t="shared" si="1"/>
        <v>109.25538378451361</v>
      </c>
      <c r="I18" s="90">
        <f t="shared" si="2"/>
        <v>78.289817978723889</v>
      </c>
      <c r="J18" s="90">
        <f>J16+J17</f>
        <v>35537.5</v>
      </c>
      <c r="K18" s="90">
        <f t="shared" si="3"/>
        <v>99.810980541949391</v>
      </c>
      <c r="L18" s="90">
        <f>L16+L17</f>
        <v>35658.6</v>
      </c>
      <c r="M18" s="90">
        <f>L18/J18*100</f>
        <v>100.34076679563842</v>
      </c>
    </row>
  </sheetData>
  <mergeCells count="3">
    <mergeCell ref="G1:M1"/>
    <mergeCell ref="A2:M2"/>
    <mergeCell ref="L3:M3"/>
  </mergeCells>
  <pageMargins left="0.31496062992125984" right="0.31496062992125984" top="0.94488188976377963" bottom="0.35433070866141736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</vt:lpstr>
      <vt:lpstr>расходы по разделам</vt:lpstr>
      <vt:lpstr>расходы по видам расходов</vt:lpstr>
      <vt:lpstr>программы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2020-11-19T07:23:54Z</cp:lastPrinted>
  <dcterms:created xsi:type="dcterms:W3CDTF">2006-09-16T00:00:00Z</dcterms:created>
  <dcterms:modified xsi:type="dcterms:W3CDTF">2022-11-17T05:13:50Z</dcterms:modified>
</cp:coreProperties>
</file>