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360" yWindow="105" windowWidth="14550" windowHeight="12450"/>
  </bookViews>
  <sheets>
    <sheet name="доходы" sheetId="2" r:id="rId1"/>
    <sheet name="разделы" sheetId="3" r:id="rId2"/>
  </sheets>
  <calcPr calcId="125725"/>
</workbook>
</file>

<file path=xl/calcChain.xml><?xml version="1.0" encoding="utf-8"?>
<calcChain xmlns="http://schemas.openxmlformats.org/spreadsheetml/2006/main">
  <c r="G18" i="2"/>
  <c r="F23"/>
  <c r="E23"/>
  <c r="D7"/>
  <c r="C19"/>
  <c r="D19"/>
  <c r="E19" l="1"/>
  <c r="F8" i="3"/>
  <c r="F9"/>
  <c r="F10"/>
  <c r="F11"/>
  <c r="F12"/>
  <c r="F13"/>
  <c r="G8"/>
  <c r="G9"/>
  <c r="G10"/>
  <c r="G11"/>
  <c r="G12"/>
  <c r="G13"/>
  <c r="G7"/>
  <c r="F7"/>
  <c r="E14"/>
  <c r="F8" i="2"/>
  <c r="F9"/>
  <c r="F10"/>
  <c r="F11"/>
  <c r="F12"/>
  <c r="F13"/>
  <c r="F14"/>
  <c r="F16"/>
  <c r="F20"/>
  <c r="F21"/>
  <c r="F22"/>
  <c r="E8"/>
  <c r="E9"/>
  <c r="E10"/>
  <c r="E11"/>
  <c r="E12"/>
  <c r="E13"/>
  <c r="E14"/>
  <c r="E16"/>
  <c r="E20"/>
  <c r="E21"/>
  <c r="E22"/>
  <c r="F19" l="1"/>
  <c r="D14" i="3"/>
  <c r="G14" s="1"/>
  <c r="C14"/>
  <c r="F14" s="1"/>
  <c r="C7" i="2" l="1"/>
  <c r="B7"/>
  <c r="D24" l="1"/>
  <c r="G23" s="1"/>
  <c r="C24"/>
  <c r="F7"/>
  <c r="B24"/>
  <c r="E7"/>
  <c r="G15" l="1"/>
  <c r="G16"/>
  <c r="G17"/>
  <c r="G19"/>
  <c r="G20"/>
  <c r="G21"/>
  <c r="G8"/>
  <c r="G22"/>
  <c r="G9"/>
  <c r="G10"/>
  <c r="G11"/>
  <c r="G12"/>
  <c r="G13"/>
  <c r="G14"/>
  <c r="G7"/>
  <c r="F24"/>
  <c r="E24"/>
  <c r="G24" l="1"/>
</calcChain>
</file>

<file path=xl/sharedStrings.xml><?xml version="1.0" encoding="utf-8"?>
<sst xmlns="http://schemas.openxmlformats.org/spreadsheetml/2006/main" count="52" uniqueCount="50">
  <si>
    <t>тыс. рублей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</si>
  <si>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</si>
  <si>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</si>
  <si>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</si>
  <si>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</si>
  <si>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</si>
  <si>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</si>
  <si>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</si>
  <si>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Всего</t>
  </si>
  <si>
    <t>Культура, кинематография</t>
  </si>
  <si>
    <t>Физическая культура и спрот</t>
  </si>
  <si>
    <t>01</t>
  </si>
  <si>
    <t>02</t>
  </si>
  <si>
    <t>03</t>
  </si>
  <si>
    <t>04</t>
  </si>
  <si>
    <t>05</t>
  </si>
  <si>
    <t>08</t>
  </si>
  <si>
    <t>11</t>
  </si>
  <si>
    <t>Налоговые ,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</si>
  <si>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</si>
  <si>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</si>
  <si>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</t>
  </si>
  <si>
    <t>Земельный налог</t>
  </si>
  <si>
    <t>Транспортный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</si>
  <si>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</si>
  <si>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</si>
  <si>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</si>
  <si>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Административные платежи и  сборы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</si>
  <si>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</si>
  <si>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</si>
  <si>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</t>
  </si>
  <si>
    <t>Уд. вес , %</t>
  </si>
  <si>
    <t>Наименование показателя</t>
  </si>
  <si>
    <t>% исполнения к 2023 году, гр.5/гр.3</t>
  </si>
  <si>
    <t xml:space="preserve">Утверждено кассовым планом на 2023 год </t>
  </si>
  <si>
    <t>% исполнения к 2023, гр.4/гр.2</t>
  </si>
  <si>
    <t xml:space="preserve"> Утверждено сводной росписью на 2023 год</t>
  </si>
  <si>
    <t>Прочие безвозмездные поступления от государственных (муниципальных) организаций</t>
  </si>
  <si>
    <t>Штрафы, санкции, возмещение ущерба</t>
  </si>
  <si>
    <t xml:space="preserve">Анализ исполнения доходной части бюджета сельского поселения Светлый за I полугодие 2023 года </t>
  </si>
  <si>
    <t>Утверждено кассовым планом на 1 полуг. 2023 года</t>
  </si>
  <si>
    <t>Исполнено за 1 полуг. 2023 года</t>
  </si>
  <si>
    <t>% исполнения к 1 пол. 2023, гр.4/гр.3</t>
  </si>
  <si>
    <t xml:space="preserve">Анализ исполнения бюджетных ассигнований по разделам бюджетный классификации бюджета сельского поселения Светлый за 1 полугодие 2023 года </t>
  </si>
  <si>
    <t>Утверждено сводной росписью на 1 пол. 2023 года</t>
  </si>
  <si>
    <t xml:space="preserve">Исполнено за 1 полуг. 2023 года </t>
  </si>
  <si>
    <t>% исполнения к 1 пол. 2023, гр.5/гр.4</t>
  </si>
  <si>
    <t>Невыясненные поступления, зачисляемые в бюджеты сельских поселений</t>
  </si>
  <si>
    <t>Приложение № 2 к заключению от 19.09.2023 № 144</t>
  </si>
  <si>
    <t>Приложение № 1 к заключению от 19.09.2023  № 144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</si>
</sst>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4" fontId="8" fillId="2" borderId="1" xfId="1" applyNumberFormat="1" applyFont="1" applyFill="1" applyBorder="1" applyAlignment="1" applyProtection="1">
      <protection hidden="1"/>
    </xf>
    <xf numFmtId="164" fontId="4" fillId="0" borderId="1" xfId="0" applyNumberFormat="1" applyFont="1" applyBorder="1"/>
    <xf numFmtId="164" fontId="7" fillId="2" borderId="1" xfId="1" applyNumberFormat="1" applyFont="1" applyFill="1" applyBorder="1" applyAlignment="1" applyProtection="1">
      <protection hidden="1"/>
    </xf>
    <xf numFmtId="164" fontId="2" fillId="0" borderId="1" xfId="0" applyNumberFormat="1" applyFont="1" applyBorder="1"/>
    <xf numFmtId="164" fontId="7" fillId="2" borderId="1" xfId="1" applyNumberFormat="1" applyFont="1" applyFill="1" applyBorder="1" applyAlignment="1" applyProtection="1">
      <alignment horizontal="right"/>
      <protection hidden="1"/>
    </xf>
    <xf numFmtId="164" fontId="8" fillId="2" borderId="1" xfId="1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9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/>
    <xf numFmtId="164" fontId="8" fillId="2" borderId="4" xfId="1" applyNumberFormat="1" applyFont="1" applyFill="1" applyBorder="1" applyAlignment="1" applyProtection="1">
      <protection hidden="1"/>
    </xf>
    <xf numFmtId="0" fontId="2" fillId="0" borderId="11" xfId="0" applyFont="1" applyBorder="1"/>
    <xf numFmtId="164" fontId="4" fillId="0" borderId="2" xfId="0" applyNumberFormat="1" applyFont="1" applyBorder="1"/>
    <xf numFmtId="164" fontId="4" fillId="0" borderId="12" xfId="0" applyNumberFormat="1" applyFont="1" applyBorder="1"/>
    <xf numFmtId="164" fontId="2" fillId="0" borderId="7" xfId="0" applyNumberFormat="1" applyFont="1" applyBorder="1"/>
    <xf numFmtId="164" fontId="4" fillId="0" borderId="11" xfId="0" applyNumberFormat="1" applyFont="1" applyBorder="1"/>
    <xf numFmtId="164" fontId="4" fillId="0" borderId="3" xfId="0" applyNumberFormat="1" applyFont="1" applyBorder="1"/>
    <xf numFmtId="0" fontId="2" fillId="0" borderId="13" xfId="0" applyFont="1" applyBorder="1"/>
    <xf numFmtId="0" fontId="2" fillId="0" borderId="4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8" fillId="2" borderId="15" xfId="1" applyNumberFormat="1" applyFont="1" applyFill="1" applyBorder="1" applyAlignment="1" applyProtection="1">
      <alignment horizontal="center" wrapText="1"/>
      <protection hidden="1"/>
    </xf>
    <xf numFmtId="0" fontId="4" fillId="0" borderId="15" xfId="0" applyFont="1" applyBorder="1" applyAlignment="1">
      <alignment horizontal="center"/>
    </xf>
    <xf numFmtId="0" fontId="9" fillId="0" borderId="16" xfId="0" applyFont="1" applyBorder="1"/>
    <xf numFmtId="0" fontId="7" fillId="2" borderId="4" xfId="1" applyNumberFormat="1" applyFont="1" applyFill="1" applyBorder="1" applyAlignment="1" applyProtection="1">
      <alignment horizontal="center"/>
      <protection hidden="1"/>
    </xf>
    <xf numFmtId="0" fontId="7" fillId="2" borderId="17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4" fillId="0" borderId="11" xfId="0" applyFont="1" applyBorder="1"/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6" xfId="0" applyFont="1" applyBorder="1"/>
    <xf numFmtId="49" fontId="2" fillId="0" borderId="9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4" fillId="0" borderId="7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164" fontId="7" fillId="2" borderId="22" xfId="1" applyNumberFormat="1" applyFont="1" applyFill="1" applyBorder="1" applyAlignment="1" applyProtection="1">
      <alignment horizontal="right"/>
      <protection hidden="1"/>
    </xf>
    <xf numFmtId="164" fontId="2" fillId="0" borderId="22" xfId="0" applyNumberFormat="1" applyFont="1" applyBorder="1"/>
    <xf numFmtId="164" fontId="2" fillId="0" borderId="23" xfId="0" applyNumberFormat="1" applyFont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10" zoomScaleNormal="110" workbookViewId="0">
      <selection activeCell="H5" sqref="H5"/>
    </sheetView>
  </sheetViews>
  <sheetFormatPr defaultRowHeight="15"/>
  <cols>
    <col min="1" max="1" width="70.28515625" customWidth="1"/>
    <col min="2" max="3" width="14.5703125" customWidth="1"/>
    <col min="4" max="4" width="14.28515625" customWidth="1"/>
    <col min="5" max="5" width="13" customWidth="1"/>
    <col min="6" max="6" width="13.140625" customWidth="1"/>
    <col min="7" max="7" width="10.5703125" customWidth="1"/>
  </cols>
  <sheetData>
    <row r="1" spans="1:7" s="1" customFormat="1" ht="16.5" customHeight="1">
      <c r="A1" s="57" t="s">
        <v>49</v>
      </c>
      <c r="B1" s="57"/>
      <c r="C1" s="57"/>
      <c r="D1" s="57"/>
      <c r="E1" s="57"/>
      <c r="F1" s="57"/>
      <c r="G1" s="4"/>
    </row>
    <row r="2" spans="1:7" s="1" customFormat="1" ht="15.75">
      <c r="D2" s="55"/>
      <c r="E2" s="55"/>
      <c r="F2" s="55"/>
    </row>
    <row r="3" spans="1:7" s="1" customFormat="1" ht="21" customHeight="1">
      <c r="A3" s="58" t="s">
        <v>39</v>
      </c>
      <c r="B3" s="58"/>
      <c r="C3" s="58"/>
      <c r="D3" s="58"/>
      <c r="E3" s="58"/>
      <c r="F3" s="58"/>
      <c r="G3" s="4"/>
    </row>
    <row r="4" spans="1:7" s="1" customFormat="1" ht="18.75" customHeight="1" thickBot="1">
      <c r="D4" s="56" t="s">
        <v>0</v>
      </c>
      <c r="E4" s="56"/>
      <c r="F4" s="56"/>
    </row>
    <row r="5" spans="1:7" s="1" customFormat="1" ht="79.5" thickBot="1">
      <c r="A5" s="49" t="s">
        <v>32</v>
      </c>
      <c r="B5" s="16" t="s">
        <v>34</v>
      </c>
      <c r="C5" s="16" t="s">
        <v>40</v>
      </c>
      <c r="D5" s="16" t="s">
        <v>41</v>
      </c>
      <c r="E5" s="16" t="s">
        <v>35</v>
      </c>
      <c r="F5" s="16" t="s">
        <v>42</v>
      </c>
      <c r="G5" s="17" t="s">
        <v>31</v>
      </c>
    </row>
    <row r="6" spans="1:7" s="1" customFormat="1" ht="15.75">
      <c r="A6" s="30">
        <v>1</v>
      </c>
      <c r="B6" s="31">
        <v>2</v>
      </c>
      <c r="C6" s="32">
        <v>3</v>
      </c>
      <c r="D6" s="32">
        <v>4</v>
      </c>
      <c r="E6" s="32">
        <v>5</v>
      </c>
      <c r="F6" s="32">
        <v>6</v>
      </c>
      <c r="G6" s="28"/>
    </row>
    <row r="7" spans="1:7" s="1" customFormat="1" ht="18.75" customHeight="1">
      <c r="A7" s="18" t="s">
        <v>18</v>
      </c>
      <c r="B7" s="7">
        <f>B8+B9+B10+B11+B12+B13+B14+B15+B16+B17</f>
        <v>26869.3</v>
      </c>
      <c r="C7" s="7">
        <f t="shared" ref="C7" si="0">C8+C9+C10+C11+C12+C13+C14+C15+C16+C17</f>
        <v>13434.599999999999</v>
      </c>
      <c r="D7" s="7">
        <f>D8+D9+D10+D11+D12+D13+D14+D15+D16+D17+D18</f>
        <v>17384.900000000001</v>
      </c>
      <c r="E7" s="7">
        <f>D7/B7*100</f>
        <v>64.701722783995123</v>
      </c>
      <c r="F7" s="8">
        <f>D7/C7*100</f>
        <v>129.40392717312017</v>
      </c>
      <c r="G7" s="48">
        <f>D7/D24*100</f>
        <v>78.977757990950565</v>
      </c>
    </row>
    <row r="8" spans="1:7" s="1" customFormat="1" ht="19.5" customHeight="1">
      <c r="A8" s="19" t="s">
        <v>19</v>
      </c>
      <c r="B8" s="9">
        <v>22001.1</v>
      </c>
      <c r="C8" s="10">
        <v>11000.5</v>
      </c>
      <c r="D8" s="10">
        <v>15049.1</v>
      </c>
      <c r="E8" s="9">
        <f t="shared" ref="E8:E24" si="1">D8/B8*100</f>
        <v>68.401579921003957</v>
      </c>
      <c r="F8" s="10">
        <f t="shared" ref="F8:F24" si="2">D8/C8*100</f>
        <v>136.80378164628883</v>
      </c>
      <c r="G8" s="25">
        <f>D8/D24*100</f>
        <v>68.366466173611229</v>
      </c>
    </row>
    <row r="9" spans="1:7" s="1" customFormat="1" ht="29.25" customHeight="1">
      <c r="A9" s="19" t="s">
        <v>20</v>
      </c>
      <c r="B9" s="9">
        <v>2435</v>
      </c>
      <c r="C9" s="10">
        <v>1217.5</v>
      </c>
      <c r="D9" s="10">
        <v>1218.2</v>
      </c>
      <c r="E9" s="9">
        <f t="shared" si="1"/>
        <v>50.028747433264883</v>
      </c>
      <c r="F9" s="10">
        <f t="shared" si="2"/>
        <v>100.05749486652977</v>
      </c>
      <c r="G9" s="25">
        <f>D9/D24*100</f>
        <v>5.5341534771310714</v>
      </c>
    </row>
    <row r="10" spans="1:7" s="1" customFormat="1" ht="21" customHeight="1">
      <c r="A10" s="19" t="s">
        <v>21</v>
      </c>
      <c r="B10" s="9">
        <v>550</v>
      </c>
      <c r="C10" s="10">
        <v>275</v>
      </c>
      <c r="D10" s="10">
        <v>93.3</v>
      </c>
      <c r="E10" s="9">
        <f t="shared" si="1"/>
        <v>16.963636363636365</v>
      </c>
      <c r="F10" s="10">
        <f t="shared" si="2"/>
        <v>33.927272727272729</v>
      </c>
      <c r="G10" s="25">
        <f>D10/D24*100</f>
        <v>0.42385201068488665</v>
      </c>
    </row>
    <row r="11" spans="1:7" s="1" customFormat="1" ht="21" customHeight="1">
      <c r="A11" s="19" t="s">
        <v>23</v>
      </c>
      <c r="B11" s="9">
        <v>64</v>
      </c>
      <c r="C11" s="10">
        <v>32</v>
      </c>
      <c r="D11" s="10">
        <v>9.3000000000000007</v>
      </c>
      <c r="E11" s="9">
        <f t="shared" si="1"/>
        <v>14.531250000000002</v>
      </c>
      <c r="F11" s="10">
        <f t="shared" si="2"/>
        <v>29.062500000000004</v>
      </c>
      <c r="G11" s="25">
        <f>D11/D24*100</f>
        <v>4.2248914248332756E-2</v>
      </c>
    </row>
    <row r="12" spans="1:7" s="1" customFormat="1" ht="22.5" customHeight="1">
      <c r="A12" s="19" t="s">
        <v>22</v>
      </c>
      <c r="B12" s="9">
        <v>77</v>
      </c>
      <c r="C12" s="10">
        <v>38.5</v>
      </c>
      <c r="D12" s="10">
        <v>35.5</v>
      </c>
      <c r="E12" s="9">
        <f t="shared" si="1"/>
        <v>46.103896103896105</v>
      </c>
      <c r="F12" s="10">
        <f t="shared" si="2"/>
        <v>92.20779220779221</v>
      </c>
      <c r="G12" s="25">
        <f>D12/D24*100</f>
        <v>0.161272737184496</v>
      </c>
    </row>
    <row r="13" spans="1:7" s="1" customFormat="1" ht="22.5" customHeight="1">
      <c r="A13" s="19" t="s">
        <v>24</v>
      </c>
      <c r="B13" s="9">
        <v>20</v>
      </c>
      <c r="C13" s="10">
        <v>10</v>
      </c>
      <c r="D13" s="10">
        <v>9.9</v>
      </c>
      <c r="E13" s="9">
        <f t="shared" si="1"/>
        <v>49.5</v>
      </c>
      <c r="F13" s="10">
        <f t="shared" si="2"/>
        <v>99</v>
      </c>
      <c r="G13" s="25">
        <f>D13/D24*100</f>
        <v>4.4974650651450995E-2</v>
      </c>
    </row>
    <row r="14" spans="1:7" s="1" customFormat="1" ht="33.75" customHeight="1">
      <c r="A14" s="19" t="s">
        <v>25</v>
      </c>
      <c r="B14" s="9">
        <v>1703.7</v>
      </c>
      <c r="C14" s="10">
        <v>851.8</v>
      </c>
      <c r="D14" s="10">
        <v>959</v>
      </c>
      <c r="E14" s="9">
        <f t="shared" si="1"/>
        <v>56.289252802723475</v>
      </c>
      <c r="F14" s="10">
        <f t="shared" si="2"/>
        <v>112.58511387649683</v>
      </c>
      <c r="G14" s="25">
        <f>D14/D24*100</f>
        <v>4.356635350983991</v>
      </c>
    </row>
    <row r="15" spans="1:7" s="1" customFormat="1" ht="30.75" customHeight="1">
      <c r="A15" s="19" t="s">
        <v>26</v>
      </c>
      <c r="B15" s="11">
        <v>0</v>
      </c>
      <c r="C15" s="10">
        <v>0</v>
      </c>
      <c r="D15" s="10">
        <v>0.1</v>
      </c>
      <c r="E15" s="9">
        <v>0</v>
      </c>
      <c r="F15" s="10">
        <v>0</v>
      </c>
      <c r="G15" s="25">
        <f>D15/D24*100</f>
        <v>4.5428940051970711E-4</v>
      </c>
    </row>
    <row r="16" spans="1:7" s="1" customFormat="1" ht="21" customHeight="1">
      <c r="A16" s="19" t="s">
        <v>27</v>
      </c>
      <c r="B16" s="11">
        <v>18.5</v>
      </c>
      <c r="C16" s="10">
        <v>9.3000000000000007</v>
      </c>
      <c r="D16" s="10">
        <v>11.2</v>
      </c>
      <c r="E16" s="9">
        <f t="shared" si="1"/>
        <v>60.540540540540533</v>
      </c>
      <c r="F16" s="10">
        <f t="shared" si="2"/>
        <v>120.4301075268817</v>
      </c>
      <c r="G16" s="25">
        <f>D16/D24*100</f>
        <v>5.0880412858207179E-2</v>
      </c>
    </row>
    <row r="17" spans="1:7" s="1" customFormat="1" ht="21" customHeight="1">
      <c r="A17" s="19" t="s">
        <v>38</v>
      </c>
      <c r="B17" s="11">
        <v>0</v>
      </c>
      <c r="C17" s="10">
        <v>0</v>
      </c>
      <c r="D17" s="10">
        <v>-4.5</v>
      </c>
      <c r="E17" s="9">
        <v>0</v>
      </c>
      <c r="F17" s="10">
        <v>0</v>
      </c>
      <c r="G17" s="25">
        <f>D17/D24*100</f>
        <v>-2.0443023023386818E-2</v>
      </c>
    </row>
    <row r="18" spans="1:7" s="1" customFormat="1" ht="32.25" customHeight="1">
      <c r="A18" s="19" t="s">
        <v>47</v>
      </c>
      <c r="B18" s="11">
        <v>0</v>
      </c>
      <c r="C18" s="10">
        <v>0</v>
      </c>
      <c r="D18" s="10">
        <v>3.8</v>
      </c>
      <c r="E18" s="9">
        <v>0</v>
      </c>
      <c r="F18" s="10">
        <v>0</v>
      </c>
      <c r="G18" s="25">
        <f>D18/D24*100</f>
        <v>1.7262997219748867E-2</v>
      </c>
    </row>
    <row r="19" spans="1:7" s="1" customFormat="1" ht="20.25" customHeight="1">
      <c r="A19" s="18" t="s">
        <v>28</v>
      </c>
      <c r="B19" s="12">
        <v>9061.9</v>
      </c>
      <c r="C19" s="12">
        <f>C20+C21+C22+C23</f>
        <v>4531</v>
      </c>
      <c r="D19" s="12">
        <f>D20+D21+D22+D23</f>
        <v>4627.5</v>
      </c>
      <c r="E19" s="7">
        <f t="shared" si="1"/>
        <v>51.065449850472866</v>
      </c>
      <c r="F19" s="8">
        <f t="shared" si="2"/>
        <v>102.12977267711322</v>
      </c>
      <c r="G19" s="48">
        <f>D19/D24*100</f>
        <v>21.022242009049442</v>
      </c>
    </row>
    <row r="20" spans="1:7" s="1" customFormat="1" ht="32.25" customHeight="1">
      <c r="A20" s="19" t="s">
        <v>29</v>
      </c>
      <c r="B20" s="11">
        <v>8089.8</v>
      </c>
      <c r="C20" s="10">
        <v>4044.9</v>
      </c>
      <c r="D20" s="10">
        <v>4044.9</v>
      </c>
      <c r="E20" s="9">
        <f t="shared" si="1"/>
        <v>50</v>
      </c>
      <c r="F20" s="10">
        <f t="shared" si="2"/>
        <v>100</v>
      </c>
      <c r="G20" s="25">
        <f>D20/D24*100</f>
        <v>18.375551961621632</v>
      </c>
    </row>
    <row r="21" spans="1:7" s="1" customFormat="1" ht="21" customHeight="1">
      <c r="A21" s="19" t="s">
        <v>30</v>
      </c>
      <c r="B21" s="11">
        <v>344.7</v>
      </c>
      <c r="C21" s="10">
        <v>172.4</v>
      </c>
      <c r="D21" s="10">
        <v>175</v>
      </c>
      <c r="E21" s="9">
        <f t="shared" si="1"/>
        <v>50.768784450246599</v>
      </c>
      <c r="F21" s="10">
        <f t="shared" si="2"/>
        <v>101.50812064965197</v>
      </c>
      <c r="G21" s="25">
        <f>D21/D24*100</f>
        <v>0.79500645090948741</v>
      </c>
    </row>
    <row r="22" spans="1:7" s="1" customFormat="1" ht="19.5" customHeight="1">
      <c r="A22" s="19" t="s">
        <v>1</v>
      </c>
      <c r="B22" s="11">
        <v>327.39999999999998</v>
      </c>
      <c r="C22" s="10">
        <v>163.69999999999999</v>
      </c>
      <c r="D22" s="10">
        <v>107.6</v>
      </c>
      <c r="E22" s="9">
        <f t="shared" si="1"/>
        <v>32.864996945632249</v>
      </c>
      <c r="F22" s="10">
        <f t="shared" si="2"/>
        <v>65.729993891264499</v>
      </c>
      <c r="G22" s="25">
        <f>D22/D24*100</f>
        <v>0.48881539495920473</v>
      </c>
    </row>
    <row r="23" spans="1:7" s="1" customFormat="1" ht="33" customHeight="1" thickBot="1">
      <c r="A23" s="50" t="s">
        <v>37</v>
      </c>
      <c r="B23" s="51">
        <v>300</v>
      </c>
      <c r="C23" s="52">
        <v>150</v>
      </c>
      <c r="D23" s="53">
        <v>300</v>
      </c>
      <c r="E23" s="9">
        <f t="shared" si="1"/>
        <v>100</v>
      </c>
      <c r="F23" s="10">
        <f t="shared" si="2"/>
        <v>200</v>
      </c>
      <c r="G23" s="25">
        <f>D23/D24*100</f>
        <v>1.3628682015591211</v>
      </c>
    </row>
    <row r="24" spans="1:7" s="1" customFormat="1" ht="20.25" customHeight="1" thickBot="1">
      <c r="A24" s="22" t="s">
        <v>8</v>
      </c>
      <c r="B24" s="23">
        <f>B7+B19</f>
        <v>35931.199999999997</v>
      </c>
      <c r="C24" s="23">
        <f t="shared" ref="C24:D24" si="3">C19+C7</f>
        <v>17965.599999999999</v>
      </c>
      <c r="D24" s="24">
        <f t="shared" si="3"/>
        <v>22012.400000000001</v>
      </c>
      <c r="E24" s="21">
        <f t="shared" si="1"/>
        <v>61.262635258494022</v>
      </c>
      <c r="F24" s="26">
        <f t="shared" si="2"/>
        <v>122.52527051698804</v>
      </c>
      <c r="G24" s="27">
        <f>G7+G19</f>
        <v>100</v>
      </c>
    </row>
    <row r="25" spans="1:7" s="1" customFormat="1" ht="15.75"/>
    <row r="26" spans="1:7" ht="18.75">
      <c r="A26" s="54"/>
      <c r="B26" s="54"/>
      <c r="C26" s="54"/>
      <c r="D26" s="54"/>
      <c r="E26" s="54"/>
      <c r="F26" s="54"/>
      <c r="G26" s="2"/>
    </row>
    <row r="27" spans="1:7" ht="18.75">
      <c r="A27" s="2"/>
      <c r="B27" s="2"/>
      <c r="C27" s="2"/>
      <c r="D27" s="2"/>
      <c r="E27" s="2"/>
      <c r="F27" s="2"/>
      <c r="G27" s="2"/>
    </row>
  </sheetData>
  <mergeCells count="5">
    <mergeCell ref="A26:F26"/>
    <mergeCell ref="D2:F2"/>
    <mergeCell ref="D4:F4"/>
    <mergeCell ref="A1:F1"/>
    <mergeCell ref="A3:F3"/>
  </mergeCells>
  <pageMargins left="0.98425196850393704" right="0.31496062992125984" top="0.7480314960629921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140" zoomScaleNormal="140" workbookViewId="0">
      <selection activeCell="H4" sqref="H4"/>
    </sheetView>
  </sheetViews>
  <sheetFormatPr defaultRowHeight="15"/>
  <cols>
    <col min="1" max="1" width="38.42578125" customWidth="1"/>
    <col min="2" max="2" width="6.42578125" customWidth="1"/>
    <col min="3" max="4" width="12.140625" customWidth="1"/>
    <col min="5" max="6" width="12.5703125" customWidth="1"/>
    <col min="7" max="7" width="13" customWidth="1"/>
  </cols>
  <sheetData>
    <row r="1" spans="1:7" s="6" customFormat="1" ht="15.75">
      <c r="A1" s="56" t="s">
        <v>48</v>
      </c>
      <c r="B1" s="56"/>
      <c r="C1" s="56"/>
      <c r="D1" s="56"/>
      <c r="E1" s="56"/>
      <c r="F1" s="56"/>
      <c r="G1" s="56"/>
    </row>
    <row r="2" spans="1:7" s="6" customFormat="1" ht="15.75">
      <c r="E2" s="59"/>
      <c r="F2" s="59"/>
      <c r="G2" s="13"/>
    </row>
    <row r="3" spans="1:7" s="6" customFormat="1" ht="36" customHeight="1">
      <c r="A3" s="60" t="s">
        <v>43</v>
      </c>
      <c r="B3" s="60"/>
      <c r="C3" s="60"/>
      <c r="D3" s="60"/>
      <c r="E3" s="60"/>
      <c r="F3" s="60"/>
      <c r="G3" s="14"/>
    </row>
    <row r="4" spans="1:7" s="6" customFormat="1" ht="30" customHeight="1" thickBot="1">
      <c r="E4" s="56"/>
      <c r="F4" s="56"/>
      <c r="G4" s="5"/>
    </row>
    <row r="5" spans="1:7" s="6" customFormat="1" ht="79.5" thickBot="1">
      <c r="A5" s="33" t="s">
        <v>32</v>
      </c>
      <c r="B5" s="34" t="s">
        <v>2</v>
      </c>
      <c r="C5" s="35" t="s">
        <v>36</v>
      </c>
      <c r="D5" s="36" t="s">
        <v>44</v>
      </c>
      <c r="E5" s="37" t="s">
        <v>45</v>
      </c>
      <c r="F5" s="29" t="s">
        <v>33</v>
      </c>
      <c r="G5" s="38" t="s">
        <v>46</v>
      </c>
    </row>
    <row r="6" spans="1:7" s="6" customFormat="1" ht="15.75">
      <c r="A6" s="41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3">
        <v>7</v>
      </c>
    </row>
    <row r="7" spans="1:7" s="6" customFormat="1" ht="20.25" customHeight="1">
      <c r="A7" s="44" t="s">
        <v>3</v>
      </c>
      <c r="B7" s="15" t="s">
        <v>11</v>
      </c>
      <c r="C7" s="10">
        <v>25785.5</v>
      </c>
      <c r="D7" s="10">
        <v>15544.7</v>
      </c>
      <c r="E7" s="10">
        <v>11535.5</v>
      </c>
      <c r="F7" s="10">
        <f>E7/C7*100</f>
        <v>44.736382850827013</v>
      </c>
      <c r="G7" s="25">
        <f>E7/D7*100</f>
        <v>74.208572696803415</v>
      </c>
    </row>
    <row r="8" spans="1:7" s="6" customFormat="1" ht="22.5" customHeight="1">
      <c r="A8" s="44" t="s">
        <v>4</v>
      </c>
      <c r="B8" s="15" t="s">
        <v>12</v>
      </c>
      <c r="C8" s="10">
        <v>297.3</v>
      </c>
      <c r="D8" s="10">
        <v>148.6</v>
      </c>
      <c r="E8" s="10">
        <v>148.69999999999999</v>
      </c>
      <c r="F8" s="10">
        <f t="shared" ref="F8:F14" si="0">E8/C8*100</f>
        <v>50.016818028926998</v>
      </c>
      <c r="G8" s="25">
        <f t="shared" ref="G8:G14" si="1">E8/D8*100</f>
        <v>100.06729475100941</v>
      </c>
    </row>
    <row r="9" spans="1:7" s="6" customFormat="1" ht="31.5">
      <c r="A9" s="19" t="s">
        <v>5</v>
      </c>
      <c r="B9" s="15" t="s">
        <v>13</v>
      </c>
      <c r="C9" s="10">
        <v>54</v>
      </c>
      <c r="D9" s="10">
        <v>10</v>
      </c>
      <c r="E9" s="10">
        <v>0</v>
      </c>
      <c r="F9" s="10">
        <f t="shared" si="0"/>
        <v>0</v>
      </c>
      <c r="G9" s="25">
        <f t="shared" si="1"/>
        <v>0</v>
      </c>
    </row>
    <row r="10" spans="1:7" s="6" customFormat="1" ht="21.75" customHeight="1">
      <c r="A10" s="44" t="s">
        <v>6</v>
      </c>
      <c r="B10" s="15" t="s">
        <v>14</v>
      </c>
      <c r="C10" s="10">
        <v>10191.1</v>
      </c>
      <c r="D10" s="10">
        <v>9544.4</v>
      </c>
      <c r="E10" s="10">
        <v>924.6</v>
      </c>
      <c r="F10" s="10">
        <f t="shared" si="0"/>
        <v>9.0726221899500548</v>
      </c>
      <c r="G10" s="25">
        <f t="shared" si="1"/>
        <v>9.6873559364653623</v>
      </c>
    </row>
    <row r="11" spans="1:7" s="6" customFormat="1" ht="21.75" customHeight="1">
      <c r="A11" s="44" t="s">
        <v>7</v>
      </c>
      <c r="B11" s="15" t="s">
        <v>15</v>
      </c>
      <c r="C11" s="10">
        <v>1510</v>
      </c>
      <c r="D11" s="10">
        <v>1139</v>
      </c>
      <c r="E11" s="10">
        <v>488.1</v>
      </c>
      <c r="F11" s="10">
        <f t="shared" si="0"/>
        <v>32.324503311258276</v>
      </c>
      <c r="G11" s="25">
        <f t="shared" si="1"/>
        <v>42.853380158033367</v>
      </c>
    </row>
    <row r="12" spans="1:7" s="6" customFormat="1" ht="24" customHeight="1">
      <c r="A12" s="44" t="s">
        <v>9</v>
      </c>
      <c r="B12" s="15" t="s">
        <v>16</v>
      </c>
      <c r="C12" s="10">
        <v>2107.8000000000002</v>
      </c>
      <c r="D12" s="10">
        <v>1240.5</v>
      </c>
      <c r="E12" s="10">
        <v>863.1</v>
      </c>
      <c r="F12" s="10">
        <f t="shared" si="0"/>
        <v>40.947907771135775</v>
      </c>
      <c r="G12" s="25">
        <f t="shared" si="1"/>
        <v>69.576783555018139</v>
      </c>
    </row>
    <row r="13" spans="1:7" s="6" customFormat="1" ht="23.25" customHeight="1" thickBot="1">
      <c r="A13" s="20" t="s">
        <v>10</v>
      </c>
      <c r="B13" s="45" t="s">
        <v>17</v>
      </c>
      <c r="C13" s="46">
        <v>9350.2999999999993</v>
      </c>
      <c r="D13" s="46">
        <v>5009.1000000000004</v>
      </c>
      <c r="E13" s="46">
        <v>2979.3</v>
      </c>
      <c r="F13" s="46">
        <f t="shared" si="0"/>
        <v>31.863148775975109</v>
      </c>
      <c r="G13" s="47">
        <f t="shared" si="1"/>
        <v>59.477750494100732</v>
      </c>
    </row>
    <row r="14" spans="1:7" s="6" customFormat="1" ht="25.5" customHeight="1" thickBot="1">
      <c r="A14" s="39" t="s">
        <v>8</v>
      </c>
      <c r="B14" s="40"/>
      <c r="C14" s="23">
        <f>SUM(C7:C13)</f>
        <v>49296</v>
      </c>
      <c r="D14" s="23">
        <f>SUM(D7:D13)</f>
        <v>32636.300000000003</v>
      </c>
      <c r="E14" s="23">
        <f>SUM(E7:E13)</f>
        <v>16939.300000000003</v>
      </c>
      <c r="F14" s="23">
        <f t="shared" si="0"/>
        <v>34.36242291463811</v>
      </c>
      <c r="G14" s="27">
        <f t="shared" si="1"/>
        <v>51.903248836418349</v>
      </c>
    </row>
    <row r="15" spans="1:7" s="6" customFormat="1" ht="15.75"/>
    <row r="16" spans="1:7" s="6" customFormat="1" ht="15.75"/>
    <row r="17" spans="1:8" ht="15.75">
      <c r="A17" s="3"/>
      <c r="B17" s="3"/>
      <c r="C17" s="3"/>
      <c r="D17" s="3"/>
      <c r="E17" s="3"/>
      <c r="F17" s="3"/>
      <c r="G17" s="3"/>
      <c r="H17" s="3"/>
    </row>
  </sheetData>
  <mergeCells count="4">
    <mergeCell ref="E2:F2"/>
    <mergeCell ref="E4:F4"/>
    <mergeCell ref="A3:F3"/>
    <mergeCell ref="A1:G1"/>
  </mergeCells>
  <pageMargins left="0.98425196850393704" right="0.39370078740157483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разделы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2023-09-19T10:50:32Z</dcterms:modified>
</cp:coreProperties>
</file>