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660" windowHeight="9480" activeTab="2"/>
  </bookViews>
  <sheets>
    <sheet name="доходы" sheetId="2" r:id="rId1"/>
    <sheet name="раздеды" sheetId="3" r:id="rId2"/>
    <sheet name="вид расходов" sheetId="4" r:id="rId3"/>
    <sheet name="программы" sheetId="5" r:id="rId4"/>
  </sheets>
  <calcPr calcId="125725" iterate="1"/>
</workbook>
</file>

<file path=xl/calcChain.xml><?xml version="1.0" encoding="utf-8"?>
<calcChain xmlns="http://schemas.openxmlformats.org/spreadsheetml/2006/main">
  <c r="J8" i="5"/>
  <c r="J9"/>
  <c r="J10"/>
  <c r="J11"/>
  <c r="J12"/>
  <c r="J13"/>
  <c r="J14"/>
  <c r="J15"/>
  <c r="J16"/>
  <c r="J17"/>
  <c r="J18"/>
  <c r="J19"/>
  <c r="J7"/>
  <c r="D19"/>
  <c r="E19"/>
  <c r="F19"/>
  <c r="G19"/>
  <c r="H19"/>
  <c r="D17"/>
  <c r="E17"/>
  <c r="F17"/>
  <c r="G17"/>
  <c r="H17"/>
  <c r="I17"/>
  <c r="I19" s="1"/>
  <c r="C19"/>
  <c r="C17"/>
  <c r="J8" i="4"/>
  <c r="J9"/>
  <c r="J10"/>
  <c r="J11"/>
  <c r="J13"/>
  <c r="J14"/>
  <c r="J15"/>
  <c r="J16"/>
  <c r="J7"/>
  <c r="D16"/>
  <c r="E16"/>
  <c r="F16"/>
  <c r="G16"/>
  <c r="H16"/>
  <c r="I16"/>
  <c r="C16"/>
  <c r="J8" i="3"/>
  <c r="J9"/>
  <c r="J10"/>
  <c r="J11"/>
  <c r="J12"/>
  <c r="J13"/>
  <c r="J14"/>
  <c r="J15"/>
  <c r="J7"/>
  <c r="I15"/>
  <c r="D15"/>
  <c r="E15"/>
  <c r="F15"/>
  <c r="G15"/>
  <c r="H15"/>
  <c r="C15"/>
  <c r="F23" i="2"/>
  <c r="F20"/>
  <c r="F21"/>
  <c r="F19"/>
  <c r="F18"/>
  <c r="F9"/>
  <c r="F10"/>
  <c r="F11"/>
  <c r="F12"/>
  <c r="F13"/>
  <c r="F14"/>
  <c r="F15"/>
  <c r="F16"/>
  <c r="F17"/>
  <c r="F8"/>
  <c r="F7"/>
  <c r="C18"/>
  <c r="D18"/>
  <c r="E18"/>
  <c r="E23" s="1"/>
  <c r="B18"/>
  <c r="C23" l="1"/>
  <c r="D23"/>
  <c r="B23"/>
  <c r="C7"/>
  <c r="D7"/>
  <c r="E7"/>
  <c r="B7"/>
</calcChain>
</file>

<file path=xl/sharedStrings.xml><?xml version="1.0" encoding="utf-8"?>
<sst xmlns="http://schemas.openxmlformats.org/spreadsheetml/2006/main" count="107" uniqueCount="81">
  <si>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</si>
  <si>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</si>
  <si>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</si>
  <si>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</si>
  <si>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</si>
  <si>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</si>
  <si>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</si>
  <si>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</si>
  <si>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</si>
  <si>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</si>
  <si>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</si>
  <si>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</si>
  <si>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</si>
  <si>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</si>
  <si>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</si>
  <si>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</si>
  <si>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</si>
  <si>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 xml:space="preserve">Проект бюджета </t>
  </si>
  <si>
    <t>наименование муниципальной программы</t>
  </si>
  <si>
    <t>целевая статья</t>
  </si>
  <si>
    <t>Итого</t>
  </si>
  <si>
    <t>Охрана окружающей среды</t>
  </si>
  <si>
    <t xml:space="preserve">Решение № 122 от 28.12.2020 </t>
  </si>
  <si>
    <t>Решение № 122 от 28.12.2020</t>
  </si>
  <si>
    <t>"Обеспечение экологической безопасности сельского поселения Светлый на 2016-2023 годы"</t>
  </si>
  <si>
    <t>"Защита населения и территорий от чрезвычайных ситуаций, обеспечение пожарной безопасности в сельском поселении Светлый на 2016-2023 годы"</t>
  </si>
  <si>
    <t>"Совершенствование муниципального управления сельского поселения Светлый на 2016 -2023 годы"</t>
  </si>
  <si>
    <t>"Развитие спорта, культуры  и библиотечного дела в сельском поселении Светлый на 2019-2023 годы"</t>
  </si>
  <si>
    <t>Управление муниципальным  имуществом в  сельском поселении Светлый на 2016-2023 годы»</t>
  </si>
  <si>
    <t>"Благоустройство территории сельского поселения Светлый на 2016-2023 годы"</t>
  </si>
  <si>
    <t>«Содействие занятости населения в сельском поселении Светлый на 2021-2023 годы»</t>
  </si>
  <si>
    <t xml:space="preserve"> «Развитие и содержание дорожно-транспортной системы на территории сельского поселения Светлый  2017-2023 годы»</t>
  </si>
  <si>
    <t xml:space="preserve"> «Развитие жилищно-коммунального комплекса и повышения энергетической эффективности в сельском поселении Светлый в 2016-2023 годах»</t>
  </si>
  <si>
    <t xml:space="preserve"> «Обеспечение прав и законных интересов населения  сельского поселения Светлый  в отдельных сферах жизнедеятельности в 2016-2023 годах»</t>
  </si>
  <si>
    <t>Решение № 127 от 29.01.2021</t>
  </si>
  <si>
    <t>Социальные выплаты гражданам, кроме публичных нормативных социальных выплат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</si>
  <si>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</si>
  <si>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Решение № 161 от 05.07.2021</t>
  </si>
  <si>
    <t>Исполнение судебных актов</t>
  </si>
  <si>
    <t xml:space="preserve">Анали зизменения  объёма бюджетных ассигнований по видам расходов бюджета сельского поселения Светлый на 2021 год </t>
  </si>
  <si>
    <t xml:space="preserve">Анализ изменения бюджетных ассигнований, направленных на реализацию муниципальных программ сельского поселения Светлый на 2021 год </t>
  </si>
  <si>
    <t>Наименование раздела</t>
  </si>
  <si>
    <t>Физическая культура и спрот</t>
  </si>
  <si>
    <t>01</t>
  </si>
  <si>
    <t>02</t>
  </si>
  <si>
    <t>03</t>
  </si>
  <si>
    <t>04</t>
  </si>
  <si>
    <t>05</t>
  </si>
  <si>
    <t>06</t>
  </si>
  <si>
    <t>08</t>
  </si>
  <si>
    <t>11</t>
  </si>
  <si>
    <t xml:space="preserve">Анализ распределения бюджетных ассигнований по разделам бюджетный классификации бюджета сельского поселения Светлый на 2021 год 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</si>
  <si>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</si>
  <si>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</si>
  <si>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</si>
  <si>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</si>
  <si>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Земельный налог</t>
  </si>
  <si>
    <t>Транспортный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</si>
  <si>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</si>
  <si>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</si>
  <si>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</si>
  <si>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</si>
  <si>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</si>
  <si>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</si>
  <si>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</si>
  <si>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 xml:space="preserve">Анализ изменения доходной части бюджета сельского поселения Светлый на 2021 год </t>
  </si>
  <si>
    <t>Непрограммные расходы</t>
  </si>
  <si>
    <t xml:space="preserve">Решение № 170 от 30.08.2021 </t>
  </si>
  <si>
    <t>Штрафы, санкции, возмещение ущерба</t>
  </si>
  <si>
    <t>Решение № 135 от 29.04.2021</t>
  </si>
  <si>
    <t>Проект бюджета</t>
  </si>
  <si>
    <t>Прочие безвозмездные поступления от государственных (муниципальных) организаций в бюджеты сельских поселений</t>
  </si>
  <si>
    <t>D , гр5/гр4%</t>
  </si>
  <si>
    <t>-</t>
  </si>
  <si>
    <t>Решение от 04.10.2021 № 186</t>
  </si>
  <si>
    <t>D, гр9/гр8%</t>
  </si>
  <si>
    <t>приложение № 1 к заключению от 23.12.2021 № 49</t>
  </si>
  <si>
    <t>приложение № 2 к заключению от 23.12.2021 № 49</t>
  </si>
  <si>
    <t>приложение № 3 к заключению от 23.12.2021 № 49</t>
  </si>
  <si>
    <t>приложение № 4 к заключению от 23.12.2021 № 49</t>
  </si>
  <si>
    <t>D, г9/гр8%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</si>
</sst>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8" fillId="2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Border="1" applyAlignment="1">
      <alignment wrapText="1"/>
    </xf>
    <xf numFmtId="164" fontId="8" fillId="2" borderId="1" xfId="1" applyNumberFormat="1" applyFont="1" applyFill="1" applyBorder="1" applyAlignment="1" applyProtection="1">
      <protection hidden="1"/>
    </xf>
    <xf numFmtId="164" fontId="4" fillId="0" borderId="1" xfId="0" applyNumberFormat="1" applyFont="1" applyBorder="1"/>
    <xf numFmtId="164" fontId="7" fillId="2" borderId="1" xfId="1" applyNumberFormat="1" applyFont="1" applyFill="1" applyBorder="1" applyAlignment="1" applyProtection="1">
      <protection hidden="1"/>
    </xf>
    <xf numFmtId="164" fontId="2" fillId="0" borderId="1" xfId="0" applyNumberFormat="1" applyFont="1" applyBorder="1"/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2" sqref="A22"/>
    </sheetView>
  </sheetViews>
  <sheetFormatPr defaultRowHeight="15"/>
  <cols>
    <col min="1" max="1" width="70.28515625" customWidth="1"/>
    <col min="2" max="3" width="14.5703125" customWidth="1"/>
    <col min="4" max="5" width="14" customWidth="1"/>
    <col min="6" max="6" width="9.5703125" customWidth="1"/>
  </cols>
  <sheetData>
    <row r="1" spans="1:7" s="2" customFormat="1" ht="16.5" customHeight="1">
      <c r="A1" s="31" t="s">
        <v>76</v>
      </c>
      <c r="B1" s="31"/>
      <c r="C1" s="31"/>
      <c r="D1" s="31"/>
      <c r="E1" s="31"/>
      <c r="F1" s="31"/>
      <c r="G1" s="5"/>
    </row>
    <row r="2" spans="1:7" s="2" customFormat="1" ht="15.75">
      <c r="D2" s="29"/>
      <c r="E2" s="29"/>
      <c r="F2" s="29"/>
    </row>
    <row r="3" spans="1:7" s="2" customFormat="1" ht="21" customHeight="1">
      <c r="A3" s="32" t="s">
        <v>65</v>
      </c>
      <c r="B3" s="32"/>
      <c r="C3" s="32"/>
      <c r="D3" s="32"/>
      <c r="E3" s="32"/>
      <c r="F3" s="32"/>
      <c r="G3" s="5"/>
    </row>
    <row r="4" spans="1:7" s="2" customFormat="1" ht="18.75" customHeight="1">
      <c r="D4" s="30" t="s">
        <v>0</v>
      </c>
      <c r="E4" s="30"/>
      <c r="F4" s="30"/>
    </row>
    <row r="5" spans="1:7" s="2" customFormat="1" ht="47.25">
      <c r="A5" s="10" t="s">
        <v>8</v>
      </c>
      <c r="B5" s="11" t="s">
        <v>23</v>
      </c>
      <c r="C5" s="11" t="s">
        <v>67</v>
      </c>
      <c r="D5" s="11" t="s">
        <v>74</v>
      </c>
      <c r="E5" s="12" t="s">
        <v>70</v>
      </c>
      <c r="F5" s="12" t="s">
        <v>72</v>
      </c>
    </row>
    <row r="6" spans="1:7" s="2" customFormat="1" ht="15.75">
      <c r="A6" s="13">
        <v>1</v>
      </c>
      <c r="B6" s="14">
        <v>2</v>
      </c>
      <c r="C6" s="13">
        <v>3</v>
      </c>
      <c r="D6" s="13">
        <v>4</v>
      </c>
      <c r="E6" s="13">
        <v>5</v>
      </c>
      <c r="F6" s="13">
        <v>6</v>
      </c>
    </row>
    <row r="7" spans="1:7" s="2" customFormat="1" ht="18.75" customHeight="1">
      <c r="A7" s="15" t="s">
        <v>52</v>
      </c>
      <c r="B7" s="16">
        <f>B8+B9+B10+B11+B12+B13+B14+B15+B16+B17</f>
        <v>22954.400000000005</v>
      </c>
      <c r="C7" s="16">
        <f t="shared" ref="C7:E7" si="0">C8+C9+C10+C11+C12+C13+C14+C15+C16+C17</f>
        <v>22976.000000000004</v>
      </c>
      <c r="D7" s="16">
        <f t="shared" si="0"/>
        <v>22976.000000000004</v>
      </c>
      <c r="E7" s="16">
        <f t="shared" si="0"/>
        <v>22976.000000000004</v>
      </c>
      <c r="F7" s="17">
        <f>E7/D7*100</f>
        <v>100</v>
      </c>
    </row>
    <row r="8" spans="1:7" s="2" customFormat="1" ht="19.5" customHeight="1">
      <c r="A8" s="12" t="s">
        <v>53</v>
      </c>
      <c r="B8" s="18">
        <v>18654.2</v>
      </c>
      <c r="C8" s="19">
        <v>18654.2</v>
      </c>
      <c r="D8" s="19">
        <v>18654.2</v>
      </c>
      <c r="E8" s="19">
        <v>18654.2</v>
      </c>
      <c r="F8" s="19">
        <f>E8/D8*100</f>
        <v>100</v>
      </c>
    </row>
    <row r="9" spans="1:7" s="2" customFormat="1" ht="29.25" customHeight="1">
      <c r="A9" s="12" t="s">
        <v>54</v>
      </c>
      <c r="B9" s="18">
        <v>2093.6999999999998</v>
      </c>
      <c r="C9" s="19">
        <v>2093.6999999999998</v>
      </c>
      <c r="D9" s="19">
        <v>2093.6999999999998</v>
      </c>
      <c r="E9" s="19">
        <v>2093.6999999999998</v>
      </c>
      <c r="F9" s="19">
        <f t="shared" ref="F9:F17" si="1">E9/D9*100</f>
        <v>100</v>
      </c>
    </row>
    <row r="10" spans="1:7" s="2" customFormat="1" ht="21" customHeight="1">
      <c r="A10" s="12" t="s">
        <v>55</v>
      </c>
      <c r="B10" s="18">
        <v>470</v>
      </c>
      <c r="C10" s="19">
        <v>470</v>
      </c>
      <c r="D10" s="19">
        <v>470</v>
      </c>
      <c r="E10" s="19">
        <v>470</v>
      </c>
      <c r="F10" s="19">
        <f t="shared" si="1"/>
        <v>100</v>
      </c>
    </row>
    <row r="11" spans="1:7" s="2" customFormat="1" ht="21" customHeight="1">
      <c r="A11" s="12" t="s">
        <v>56</v>
      </c>
      <c r="B11" s="18">
        <v>57.4</v>
      </c>
      <c r="C11" s="19">
        <v>57.4</v>
      </c>
      <c r="D11" s="19">
        <v>57.4</v>
      </c>
      <c r="E11" s="19">
        <v>57.4</v>
      </c>
      <c r="F11" s="19">
        <f t="shared" si="1"/>
        <v>100</v>
      </c>
    </row>
    <row r="12" spans="1:7" s="2" customFormat="1" ht="22.5" customHeight="1">
      <c r="A12" s="12" t="s">
        <v>57</v>
      </c>
      <c r="B12" s="18">
        <v>69.400000000000006</v>
      </c>
      <c r="C12" s="19">
        <v>69.400000000000006</v>
      </c>
      <c r="D12" s="19">
        <v>69.400000000000006</v>
      </c>
      <c r="E12" s="19">
        <v>69.400000000000006</v>
      </c>
      <c r="F12" s="19">
        <f t="shared" si="1"/>
        <v>100</v>
      </c>
    </row>
    <row r="13" spans="1:7" s="2" customFormat="1" ht="22.5" customHeight="1">
      <c r="A13" s="12" t="s">
        <v>58</v>
      </c>
      <c r="B13" s="18">
        <v>30</v>
      </c>
      <c r="C13" s="19">
        <v>30</v>
      </c>
      <c r="D13" s="19">
        <v>30</v>
      </c>
      <c r="E13" s="19">
        <v>30</v>
      </c>
      <c r="F13" s="19">
        <f t="shared" si="1"/>
        <v>100</v>
      </c>
    </row>
    <row r="14" spans="1:7" s="2" customFormat="1" ht="33.75" customHeight="1">
      <c r="A14" s="12" t="s">
        <v>59</v>
      </c>
      <c r="B14" s="18">
        <v>1561.2</v>
      </c>
      <c r="C14" s="19">
        <v>1561.2</v>
      </c>
      <c r="D14" s="19">
        <v>1561.2</v>
      </c>
      <c r="E14" s="19">
        <v>1561.2</v>
      </c>
      <c r="F14" s="19">
        <f t="shared" si="1"/>
        <v>100</v>
      </c>
    </row>
    <row r="15" spans="1:7" s="2" customFormat="1" ht="30.75" customHeight="1">
      <c r="A15" s="12" t="s">
        <v>60</v>
      </c>
      <c r="B15" s="20">
        <v>0</v>
      </c>
      <c r="C15" s="19">
        <v>11.3</v>
      </c>
      <c r="D15" s="19">
        <v>11.3</v>
      </c>
      <c r="E15" s="19">
        <v>11.3</v>
      </c>
      <c r="F15" s="19">
        <f t="shared" si="1"/>
        <v>100</v>
      </c>
    </row>
    <row r="16" spans="1:7" s="2" customFormat="1" ht="21" customHeight="1">
      <c r="A16" s="12" t="s">
        <v>61</v>
      </c>
      <c r="B16" s="20">
        <v>18.5</v>
      </c>
      <c r="C16" s="19">
        <v>28.8</v>
      </c>
      <c r="D16" s="19">
        <v>28.2</v>
      </c>
      <c r="E16" s="19">
        <v>28.2</v>
      </c>
      <c r="F16" s="19">
        <f t="shared" si="1"/>
        <v>100</v>
      </c>
    </row>
    <row r="17" spans="1:7" s="2" customFormat="1" ht="21" customHeight="1">
      <c r="A17" s="12" t="s">
        <v>68</v>
      </c>
      <c r="B17" s="20">
        <v>0</v>
      </c>
      <c r="C17" s="19">
        <v>0</v>
      </c>
      <c r="D17" s="19">
        <v>0.6</v>
      </c>
      <c r="E17" s="19">
        <v>0.6</v>
      </c>
      <c r="F17" s="19">
        <f t="shared" si="1"/>
        <v>100</v>
      </c>
    </row>
    <row r="18" spans="1:7" s="2" customFormat="1" ht="20.25" customHeight="1">
      <c r="A18" s="15" t="s">
        <v>62</v>
      </c>
      <c r="B18" s="21">
        <f>B19+B20+B21+B22</f>
        <v>10804.8</v>
      </c>
      <c r="C18" s="21">
        <f t="shared" ref="C18:E18" si="2">C19+C20+C21+C22</f>
        <v>11608.2</v>
      </c>
      <c r="D18" s="21">
        <f t="shared" si="2"/>
        <v>11642.5</v>
      </c>
      <c r="E18" s="21">
        <f t="shared" si="2"/>
        <v>11792.5</v>
      </c>
      <c r="F18" s="17">
        <f>E18/D18*100</f>
        <v>101.28838307923556</v>
      </c>
    </row>
    <row r="19" spans="1:7" s="2" customFormat="1" ht="32.25" customHeight="1">
      <c r="A19" s="12" t="s">
        <v>63</v>
      </c>
      <c r="B19" s="20">
        <v>8223.5</v>
      </c>
      <c r="C19" s="19">
        <v>8223.5</v>
      </c>
      <c r="D19" s="19">
        <v>8223.5</v>
      </c>
      <c r="E19" s="19">
        <v>8223.5</v>
      </c>
      <c r="F19" s="19">
        <f>E19/D19*100</f>
        <v>100</v>
      </c>
    </row>
    <row r="20" spans="1:7" s="2" customFormat="1" ht="21" customHeight="1">
      <c r="A20" s="12" t="s">
        <v>64</v>
      </c>
      <c r="B20" s="20">
        <v>494.9</v>
      </c>
      <c r="C20" s="19">
        <v>494.9</v>
      </c>
      <c r="D20" s="19">
        <v>494.9</v>
      </c>
      <c r="E20" s="19">
        <v>494.9</v>
      </c>
      <c r="F20" s="19">
        <f t="shared" ref="F20:F21" si="3">E20/D20*100</f>
        <v>100</v>
      </c>
    </row>
    <row r="21" spans="1:7" s="2" customFormat="1" ht="19.5" customHeight="1">
      <c r="A21" s="12" t="s">
        <v>1</v>
      </c>
      <c r="B21" s="20">
        <v>2086.4</v>
      </c>
      <c r="C21" s="19">
        <v>2889.8</v>
      </c>
      <c r="D21" s="19">
        <v>2924.1</v>
      </c>
      <c r="E21" s="19">
        <v>2924.1</v>
      </c>
      <c r="F21" s="19">
        <f t="shared" si="3"/>
        <v>100</v>
      </c>
    </row>
    <row r="22" spans="1:7" s="2" customFormat="1" ht="34.5" customHeight="1">
      <c r="A22" s="12" t="s">
        <v>71</v>
      </c>
      <c r="B22" s="20">
        <v>0</v>
      </c>
      <c r="C22" s="19">
        <v>0</v>
      </c>
      <c r="D22" s="19">
        <v>0</v>
      </c>
      <c r="E22" s="19">
        <v>150</v>
      </c>
      <c r="F22" s="19" t="s">
        <v>73</v>
      </c>
    </row>
    <row r="23" spans="1:7" s="2" customFormat="1" ht="20.25" customHeight="1">
      <c r="A23" s="10" t="s">
        <v>9</v>
      </c>
      <c r="B23" s="17">
        <f>B18+B7</f>
        <v>33759.200000000004</v>
      </c>
      <c r="C23" s="17">
        <f t="shared" ref="C23:D23" si="4">C18+C7</f>
        <v>34584.200000000004</v>
      </c>
      <c r="D23" s="17">
        <f t="shared" si="4"/>
        <v>34618.5</v>
      </c>
      <c r="E23" s="17">
        <f>E18+E7</f>
        <v>34768.5</v>
      </c>
      <c r="F23" s="17">
        <f>E23/D23*100</f>
        <v>100.43329433684303</v>
      </c>
    </row>
    <row r="24" spans="1:7" s="2" customFormat="1" ht="15.75"/>
    <row r="25" spans="1:7" ht="18.75">
      <c r="A25" s="28"/>
      <c r="B25" s="28"/>
      <c r="C25" s="28"/>
      <c r="D25" s="28"/>
      <c r="E25" s="28"/>
      <c r="F25" s="28"/>
      <c r="G25" s="3"/>
    </row>
    <row r="26" spans="1:7" ht="18.75">
      <c r="A26" s="3"/>
      <c r="B26" s="3"/>
      <c r="C26" s="3"/>
      <c r="D26" s="3"/>
      <c r="E26" s="3"/>
      <c r="F26" s="3"/>
      <c r="G26" s="3"/>
    </row>
  </sheetData>
  <mergeCells count="5">
    <mergeCell ref="A25:F25"/>
    <mergeCell ref="D2:F2"/>
    <mergeCell ref="D4:F4"/>
    <mergeCell ref="A1:F1"/>
    <mergeCell ref="A3:F3"/>
  </mergeCells>
  <pageMargins left="0.39370078740157483" right="0.31496062992125984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workbookViewId="0">
      <selection activeCell="H5" sqref="H5"/>
    </sheetView>
  </sheetViews>
  <sheetFormatPr defaultRowHeight="15"/>
  <cols>
    <col min="1" max="1" width="38.42578125" customWidth="1"/>
    <col min="2" max="2" width="6.42578125" customWidth="1"/>
    <col min="3" max="4" width="12.140625" customWidth="1"/>
    <col min="5" max="7" width="12" customWidth="1"/>
    <col min="8" max="9" width="10.5703125" customWidth="1"/>
    <col min="10" max="10" width="8.28515625" customWidth="1"/>
  </cols>
  <sheetData>
    <row r="1" spans="1:10" s="9" customFormat="1" ht="15.75">
      <c r="A1" s="30" t="s">
        <v>77</v>
      </c>
      <c r="B1" s="30"/>
      <c r="C1" s="30"/>
      <c r="D1" s="30"/>
      <c r="E1" s="30"/>
      <c r="F1" s="30"/>
      <c r="G1" s="30"/>
      <c r="H1" s="33"/>
      <c r="I1" s="33"/>
      <c r="J1" s="33"/>
    </row>
    <row r="2" spans="1:10" s="9" customFormat="1" ht="15.75">
      <c r="E2" s="34"/>
      <c r="F2" s="34"/>
      <c r="G2" s="22"/>
    </row>
    <row r="3" spans="1:10" s="9" customFormat="1" ht="36" customHeight="1">
      <c r="A3" s="35" t="s">
        <v>51</v>
      </c>
      <c r="B3" s="35"/>
      <c r="C3" s="35"/>
      <c r="D3" s="35"/>
      <c r="E3" s="35"/>
      <c r="F3" s="35"/>
      <c r="G3" s="23"/>
      <c r="H3" s="7"/>
      <c r="I3" s="7"/>
    </row>
    <row r="4" spans="1:10" s="9" customFormat="1" ht="30" customHeight="1">
      <c r="E4" s="30"/>
      <c r="F4" s="30"/>
      <c r="G4" s="8"/>
      <c r="H4" s="33" t="s">
        <v>0</v>
      </c>
      <c r="I4" s="33"/>
      <c r="J4" s="33"/>
    </row>
    <row r="5" spans="1:10" s="9" customFormat="1" ht="63">
      <c r="A5" s="24" t="s">
        <v>41</v>
      </c>
      <c r="B5" s="10" t="s">
        <v>2</v>
      </c>
      <c r="C5" s="12" t="s">
        <v>22</v>
      </c>
      <c r="D5" s="12" t="s">
        <v>34</v>
      </c>
      <c r="E5" s="12" t="s">
        <v>69</v>
      </c>
      <c r="F5" s="12" t="s">
        <v>37</v>
      </c>
      <c r="G5" s="12" t="s">
        <v>67</v>
      </c>
      <c r="H5" s="11" t="s">
        <v>74</v>
      </c>
      <c r="I5" s="12" t="s">
        <v>17</v>
      </c>
      <c r="J5" s="12" t="s">
        <v>75</v>
      </c>
    </row>
    <row r="6" spans="1:10" s="9" customFormat="1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s="9" customFormat="1" ht="20.25" customHeight="1">
      <c r="A7" s="10" t="s">
        <v>3</v>
      </c>
      <c r="B7" s="25" t="s">
        <v>43</v>
      </c>
      <c r="C7" s="19">
        <v>19527.099999999999</v>
      </c>
      <c r="D7" s="19">
        <v>20227.099999999999</v>
      </c>
      <c r="E7" s="19">
        <v>20295.3</v>
      </c>
      <c r="F7" s="19">
        <v>20470.3</v>
      </c>
      <c r="G7" s="19">
        <v>20693.7</v>
      </c>
      <c r="H7" s="19">
        <v>20733.8</v>
      </c>
      <c r="I7" s="19">
        <v>20680.400000000001</v>
      </c>
      <c r="J7" s="19">
        <f>I7/H7*100</f>
        <v>99.742449526859531</v>
      </c>
    </row>
    <row r="8" spans="1:10" s="9" customFormat="1" ht="22.5" customHeight="1">
      <c r="A8" s="10" t="s">
        <v>4</v>
      </c>
      <c r="B8" s="25" t="s">
        <v>44</v>
      </c>
      <c r="C8" s="19">
        <v>466.4</v>
      </c>
      <c r="D8" s="19">
        <v>466.4</v>
      </c>
      <c r="E8" s="19">
        <v>466.4</v>
      </c>
      <c r="F8" s="19">
        <v>466.4</v>
      </c>
      <c r="G8" s="19">
        <v>466.4</v>
      </c>
      <c r="H8" s="19">
        <v>466.4</v>
      </c>
      <c r="I8" s="19">
        <v>466.4</v>
      </c>
      <c r="J8" s="19">
        <f t="shared" ref="J8:J15" si="0">I8/H8*100</f>
        <v>100</v>
      </c>
    </row>
    <row r="9" spans="1:10" s="9" customFormat="1" ht="31.5">
      <c r="A9" s="12" t="s">
        <v>5</v>
      </c>
      <c r="B9" s="25" t="s">
        <v>45</v>
      </c>
      <c r="C9" s="19">
        <v>60.3</v>
      </c>
      <c r="D9" s="19">
        <v>60.3</v>
      </c>
      <c r="E9" s="19">
        <v>60.3</v>
      </c>
      <c r="F9" s="19">
        <v>60.3</v>
      </c>
      <c r="G9" s="19">
        <v>60.3</v>
      </c>
      <c r="H9" s="19">
        <v>60.3</v>
      </c>
      <c r="I9" s="19">
        <v>60.3</v>
      </c>
      <c r="J9" s="19">
        <f t="shared" si="0"/>
        <v>100</v>
      </c>
    </row>
    <row r="10" spans="1:10" s="9" customFormat="1" ht="21.75" customHeight="1">
      <c r="A10" s="10" t="s">
        <v>6</v>
      </c>
      <c r="B10" s="25" t="s">
        <v>46</v>
      </c>
      <c r="C10" s="19">
        <v>2572.6</v>
      </c>
      <c r="D10" s="19">
        <v>4773.1000000000004</v>
      </c>
      <c r="E10" s="19">
        <v>5005.1000000000004</v>
      </c>
      <c r="F10" s="19">
        <v>4830.1000000000004</v>
      </c>
      <c r="G10" s="19">
        <v>5005.1000000000004</v>
      </c>
      <c r="H10" s="19">
        <v>5199.3</v>
      </c>
      <c r="I10" s="19">
        <v>5252.7</v>
      </c>
      <c r="J10" s="19">
        <f t="shared" si="0"/>
        <v>101.02706133517974</v>
      </c>
    </row>
    <row r="11" spans="1:10" s="9" customFormat="1" ht="21.75" customHeight="1">
      <c r="A11" s="10" t="s">
        <v>7</v>
      </c>
      <c r="B11" s="25" t="s">
        <v>47</v>
      </c>
      <c r="C11" s="19">
        <v>3377.3</v>
      </c>
      <c r="D11" s="19">
        <v>3377.3</v>
      </c>
      <c r="E11" s="19">
        <v>5927.9</v>
      </c>
      <c r="F11" s="19">
        <v>5927.9</v>
      </c>
      <c r="G11" s="19">
        <v>6354.5</v>
      </c>
      <c r="H11" s="19">
        <v>6154.5</v>
      </c>
      <c r="I11" s="19">
        <v>6154.5</v>
      </c>
      <c r="J11" s="19">
        <f t="shared" si="0"/>
        <v>100</v>
      </c>
    </row>
    <row r="12" spans="1:10" s="9" customFormat="1" ht="24" customHeight="1">
      <c r="A12" s="10" t="s">
        <v>21</v>
      </c>
      <c r="B12" s="25" t="s">
        <v>48</v>
      </c>
      <c r="C12" s="19">
        <v>1.5</v>
      </c>
      <c r="D12" s="19">
        <v>210.1</v>
      </c>
      <c r="E12" s="19">
        <v>210.1</v>
      </c>
      <c r="F12" s="19">
        <v>210.1</v>
      </c>
      <c r="G12" s="19">
        <v>210.1</v>
      </c>
      <c r="H12" s="19">
        <v>210.1</v>
      </c>
      <c r="I12" s="19">
        <v>210.1</v>
      </c>
      <c r="J12" s="19">
        <f t="shared" si="0"/>
        <v>100</v>
      </c>
    </row>
    <row r="13" spans="1:10" s="9" customFormat="1" ht="24" customHeight="1">
      <c r="A13" s="10" t="s">
        <v>16</v>
      </c>
      <c r="B13" s="25" t="s">
        <v>49</v>
      </c>
      <c r="C13" s="19">
        <v>1280.3</v>
      </c>
      <c r="D13" s="19">
        <v>1280.4000000000001</v>
      </c>
      <c r="E13" s="19">
        <v>1305.5</v>
      </c>
      <c r="F13" s="19">
        <v>1305.5</v>
      </c>
      <c r="G13" s="19">
        <v>1305.5</v>
      </c>
      <c r="H13" s="19">
        <v>1305.5</v>
      </c>
      <c r="I13" s="19">
        <v>1422.5</v>
      </c>
      <c r="J13" s="19">
        <f t="shared" si="0"/>
        <v>108.96208349291459</v>
      </c>
    </row>
    <row r="14" spans="1:10" s="9" customFormat="1" ht="23.25" customHeight="1">
      <c r="A14" s="10" t="s">
        <v>42</v>
      </c>
      <c r="B14" s="25" t="s">
        <v>50</v>
      </c>
      <c r="C14" s="19">
        <v>6795.5</v>
      </c>
      <c r="D14" s="19">
        <v>6795.5</v>
      </c>
      <c r="E14" s="19">
        <v>6895.4</v>
      </c>
      <c r="F14" s="19">
        <v>6895.4</v>
      </c>
      <c r="G14" s="19">
        <v>6895.4</v>
      </c>
      <c r="H14" s="19">
        <v>6895.4</v>
      </c>
      <c r="I14" s="19">
        <v>6928.4</v>
      </c>
      <c r="J14" s="19">
        <f t="shared" si="0"/>
        <v>100.47857992284712</v>
      </c>
    </row>
    <row r="15" spans="1:10" s="9" customFormat="1" ht="25.5" customHeight="1">
      <c r="A15" s="26" t="s">
        <v>9</v>
      </c>
      <c r="B15" s="26"/>
      <c r="C15" s="17">
        <f>SUM(C7:C14)</f>
        <v>34081</v>
      </c>
      <c r="D15" s="17">
        <f t="shared" ref="D15:I15" si="1">SUM(D7:D14)</f>
        <v>37190.199999999997</v>
      </c>
      <c r="E15" s="17">
        <f t="shared" si="1"/>
        <v>40166</v>
      </c>
      <c r="F15" s="17">
        <f t="shared" si="1"/>
        <v>40166</v>
      </c>
      <c r="G15" s="17">
        <f t="shared" si="1"/>
        <v>40991</v>
      </c>
      <c r="H15" s="17">
        <f t="shared" si="1"/>
        <v>41025.300000000003</v>
      </c>
      <c r="I15" s="17">
        <f t="shared" si="1"/>
        <v>41175.300000000003</v>
      </c>
      <c r="J15" s="17">
        <f t="shared" si="0"/>
        <v>100.36562803928308</v>
      </c>
    </row>
    <row r="16" spans="1:10" s="9" customFormat="1" ht="15.75"/>
    <row r="17" spans="1:11" s="9" customFormat="1" ht="15.75"/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5">
    <mergeCell ref="H4:J4"/>
    <mergeCell ref="E2:F2"/>
    <mergeCell ref="E4:F4"/>
    <mergeCell ref="A3:F3"/>
    <mergeCell ref="A1:J1"/>
  </mergeCells>
  <pageMargins left="0.39370078740157483" right="0.39370078740157483" top="0.9448818897637796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K11" sqref="K11"/>
    </sheetView>
  </sheetViews>
  <sheetFormatPr defaultRowHeight="15"/>
  <cols>
    <col min="1" max="1" width="53.5703125" customWidth="1"/>
    <col min="2" max="2" width="10.140625" customWidth="1"/>
    <col min="3" max="7" width="12.7109375" customWidth="1"/>
    <col min="8" max="8" width="13.42578125" customWidth="1"/>
    <col min="9" max="9" width="13.28515625" customWidth="1"/>
    <col min="10" max="10" width="9.28515625" customWidth="1"/>
  </cols>
  <sheetData>
    <row r="1" spans="1:10" s="2" customFormat="1" ht="15.75" customHeight="1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38.25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2" customFormat="1" ht="15" customHeight="1">
      <c r="H3" s="30"/>
      <c r="I3" s="30"/>
      <c r="J3" s="30"/>
    </row>
    <row r="4" spans="1:10" s="2" customFormat="1" ht="15.75">
      <c r="A4" s="1"/>
      <c r="H4" s="30" t="s">
        <v>0</v>
      </c>
      <c r="I4" s="30"/>
      <c r="J4" s="30"/>
    </row>
    <row r="5" spans="1:10" s="2" customFormat="1" ht="75" customHeight="1">
      <c r="A5" s="12" t="s">
        <v>8</v>
      </c>
      <c r="B5" s="10" t="s">
        <v>10</v>
      </c>
      <c r="C5" s="12" t="s">
        <v>22</v>
      </c>
      <c r="D5" s="12" t="s">
        <v>34</v>
      </c>
      <c r="E5" s="12" t="s">
        <v>69</v>
      </c>
      <c r="F5" s="12" t="s">
        <v>37</v>
      </c>
      <c r="G5" s="12" t="s">
        <v>67</v>
      </c>
      <c r="H5" s="11" t="s">
        <v>74</v>
      </c>
      <c r="I5" s="12" t="s">
        <v>17</v>
      </c>
      <c r="J5" s="12" t="s">
        <v>75</v>
      </c>
    </row>
    <row r="6" spans="1:10" s="2" customFormat="1" ht="15.75">
      <c r="A6" s="27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s="2" customFormat="1" ht="23.25" customHeight="1">
      <c r="A7" s="12" t="s">
        <v>11</v>
      </c>
      <c r="B7" s="10">
        <v>110</v>
      </c>
      <c r="C7" s="19">
        <v>9709.2999999999993</v>
      </c>
      <c r="D7" s="19">
        <v>9709.2999999999993</v>
      </c>
      <c r="E7" s="19">
        <v>9682.1</v>
      </c>
      <c r="F7" s="19">
        <v>9513.7999999999993</v>
      </c>
      <c r="G7" s="19">
        <v>9420.5</v>
      </c>
      <c r="H7" s="19">
        <v>9454.7000000000007</v>
      </c>
      <c r="I7" s="19">
        <v>9317.2000000000007</v>
      </c>
      <c r="J7" s="19">
        <f>I7/H7*100</f>
        <v>98.545696849186115</v>
      </c>
    </row>
    <row r="8" spans="1:10" s="2" customFormat="1" ht="31.5">
      <c r="A8" s="12" t="s">
        <v>12</v>
      </c>
      <c r="B8" s="10">
        <v>120</v>
      </c>
      <c r="C8" s="19">
        <v>15414.2</v>
      </c>
      <c r="D8" s="19">
        <v>15414.2</v>
      </c>
      <c r="E8" s="19">
        <v>15414.2</v>
      </c>
      <c r="F8" s="19">
        <v>15445.5</v>
      </c>
      <c r="G8" s="19">
        <v>15614.4</v>
      </c>
      <c r="H8" s="19">
        <v>15555.6</v>
      </c>
      <c r="I8" s="19">
        <v>15533.9</v>
      </c>
      <c r="J8" s="19">
        <f t="shared" ref="J8:J16" si="0">I8/H8*100</f>
        <v>99.860500398570281</v>
      </c>
    </row>
    <row r="9" spans="1:10" s="2" customFormat="1" ht="33" customHeight="1">
      <c r="A9" s="12" t="s">
        <v>13</v>
      </c>
      <c r="B9" s="10">
        <v>240</v>
      </c>
      <c r="C9" s="19">
        <v>8589.9</v>
      </c>
      <c r="D9" s="19">
        <v>11699</v>
      </c>
      <c r="E9" s="19">
        <v>14642.9</v>
      </c>
      <c r="F9" s="19">
        <v>14779.9</v>
      </c>
      <c r="G9" s="19">
        <v>15348.7</v>
      </c>
      <c r="H9" s="19">
        <v>15685.1</v>
      </c>
      <c r="I9" s="19">
        <v>15987.4</v>
      </c>
      <c r="J9" s="19">
        <f t="shared" si="0"/>
        <v>101.92730680709718</v>
      </c>
    </row>
    <row r="10" spans="1:10" s="2" customFormat="1" ht="31.5">
      <c r="A10" s="12" t="s">
        <v>35</v>
      </c>
      <c r="B10" s="10">
        <v>320</v>
      </c>
      <c r="C10" s="19">
        <v>0</v>
      </c>
      <c r="D10" s="19">
        <v>0</v>
      </c>
      <c r="E10" s="19">
        <v>27.2</v>
      </c>
      <c r="F10" s="19">
        <v>27.2</v>
      </c>
      <c r="G10" s="19">
        <v>60.5</v>
      </c>
      <c r="H10" s="19">
        <v>60.5</v>
      </c>
      <c r="I10" s="19">
        <v>67</v>
      </c>
      <c r="J10" s="19">
        <f t="shared" si="0"/>
        <v>110.74380165289257</v>
      </c>
    </row>
    <row r="11" spans="1:10" s="2" customFormat="1" ht="22.5" customHeight="1">
      <c r="A11" s="12" t="s">
        <v>1</v>
      </c>
      <c r="B11" s="10">
        <v>540</v>
      </c>
      <c r="C11" s="19">
        <v>43.7</v>
      </c>
      <c r="D11" s="19">
        <v>43.7</v>
      </c>
      <c r="E11" s="19">
        <v>43.7</v>
      </c>
      <c r="F11" s="19">
        <v>43.7</v>
      </c>
      <c r="G11" s="19">
        <v>43.7</v>
      </c>
      <c r="H11" s="19">
        <v>43.7</v>
      </c>
      <c r="I11" s="19">
        <v>43.7</v>
      </c>
      <c r="J11" s="19">
        <f t="shared" si="0"/>
        <v>100</v>
      </c>
    </row>
    <row r="12" spans="1:10" s="2" customFormat="1" ht="63">
      <c r="A12" s="12" t="s">
        <v>36</v>
      </c>
      <c r="B12" s="10">
        <v>810</v>
      </c>
      <c r="C12" s="19">
        <v>200</v>
      </c>
      <c r="D12" s="19">
        <v>200</v>
      </c>
      <c r="E12" s="19">
        <v>200</v>
      </c>
      <c r="F12" s="19">
        <v>200</v>
      </c>
      <c r="G12" s="19">
        <v>200</v>
      </c>
      <c r="H12" s="19">
        <v>0</v>
      </c>
      <c r="I12" s="19">
        <v>0</v>
      </c>
      <c r="J12" s="19" t="s">
        <v>73</v>
      </c>
    </row>
    <row r="13" spans="1:10" s="2" customFormat="1" ht="19.5" customHeight="1">
      <c r="A13" s="12" t="s">
        <v>38</v>
      </c>
      <c r="B13" s="10">
        <v>830</v>
      </c>
      <c r="C13" s="19">
        <v>0</v>
      </c>
      <c r="D13" s="19">
        <v>0</v>
      </c>
      <c r="E13" s="19">
        <v>0</v>
      </c>
      <c r="F13" s="19">
        <v>0</v>
      </c>
      <c r="G13" s="19">
        <v>2.2999999999999998</v>
      </c>
      <c r="H13" s="19">
        <v>99.8</v>
      </c>
      <c r="I13" s="19">
        <v>99.8</v>
      </c>
      <c r="J13" s="19">
        <f t="shared" si="0"/>
        <v>100</v>
      </c>
    </row>
    <row r="14" spans="1:10" s="2" customFormat="1" ht="21.75" customHeight="1">
      <c r="A14" s="12" t="s">
        <v>14</v>
      </c>
      <c r="B14" s="10">
        <v>850</v>
      </c>
      <c r="C14" s="19">
        <v>74</v>
      </c>
      <c r="D14" s="19">
        <v>74</v>
      </c>
      <c r="E14" s="19">
        <v>105.9</v>
      </c>
      <c r="F14" s="19">
        <v>105.9</v>
      </c>
      <c r="G14" s="19">
        <v>250.9</v>
      </c>
      <c r="H14" s="19">
        <v>75.900000000000006</v>
      </c>
      <c r="I14" s="19">
        <v>76.3</v>
      </c>
      <c r="J14" s="19">
        <f t="shared" si="0"/>
        <v>100.52700922266138</v>
      </c>
    </row>
    <row r="15" spans="1:10" s="2" customFormat="1" ht="20.25" customHeight="1">
      <c r="A15" s="12" t="s">
        <v>15</v>
      </c>
      <c r="B15" s="10">
        <v>870</v>
      </c>
      <c r="C15" s="19">
        <v>50</v>
      </c>
      <c r="D15" s="19">
        <v>50</v>
      </c>
      <c r="E15" s="19">
        <v>50</v>
      </c>
      <c r="F15" s="19">
        <v>50</v>
      </c>
      <c r="G15" s="19">
        <v>50</v>
      </c>
      <c r="H15" s="19">
        <v>50</v>
      </c>
      <c r="I15" s="19">
        <v>50</v>
      </c>
      <c r="J15" s="19">
        <f t="shared" si="0"/>
        <v>100</v>
      </c>
    </row>
    <row r="16" spans="1:10" s="2" customFormat="1" ht="20.25" customHeight="1">
      <c r="A16" s="26" t="s">
        <v>9</v>
      </c>
      <c r="B16" s="26"/>
      <c r="C16" s="17">
        <f>SUM(C7:C15)</f>
        <v>34081.1</v>
      </c>
      <c r="D16" s="17">
        <f t="shared" ref="D16:I16" si="1">SUM(D7:D15)</f>
        <v>37190.199999999997</v>
      </c>
      <c r="E16" s="17">
        <f t="shared" si="1"/>
        <v>40166</v>
      </c>
      <c r="F16" s="17">
        <f t="shared" si="1"/>
        <v>40165.999999999993</v>
      </c>
      <c r="G16" s="17">
        <f t="shared" si="1"/>
        <v>40991.000000000007</v>
      </c>
      <c r="H16" s="17">
        <f t="shared" si="1"/>
        <v>41025.300000000003</v>
      </c>
      <c r="I16" s="17">
        <f t="shared" si="1"/>
        <v>41175.300000000003</v>
      </c>
      <c r="J16" s="17">
        <f t="shared" si="0"/>
        <v>100.36562803928308</v>
      </c>
    </row>
    <row r="17" spans="1:10" s="2" customFormat="1" ht="15.75"/>
    <row r="18" spans="1:10" s="2" customFormat="1" ht="15.75"/>
    <row r="19" spans="1:10" s="2" customFormat="1" ht="15.75"/>
    <row r="20" spans="1:10" s="2" customFormat="1" ht="15.75"/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">
    <mergeCell ref="A2:J2"/>
    <mergeCell ref="H3:J3"/>
    <mergeCell ref="A1:J1"/>
    <mergeCell ref="H4:J4"/>
  </mergeCells>
  <pageMargins left="0.39370078740157483" right="0.39370078740157483" top="0.94488188976377963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10" sqref="A10"/>
    </sheetView>
  </sheetViews>
  <sheetFormatPr defaultRowHeight="15"/>
  <cols>
    <col min="1" max="1" width="64.7109375" customWidth="1"/>
    <col min="2" max="2" width="12.7109375" customWidth="1"/>
    <col min="3" max="3" width="11.85546875" customWidth="1"/>
    <col min="4" max="7" width="11.7109375" customWidth="1"/>
    <col min="8" max="9" width="10.85546875" customWidth="1"/>
    <col min="10" max="10" width="11.5703125" customWidth="1"/>
  </cols>
  <sheetData>
    <row r="1" spans="1:10" s="2" customFormat="1" ht="15.75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22.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H4" s="30" t="s">
        <v>0</v>
      </c>
      <c r="I4" s="30"/>
      <c r="J4" s="30"/>
    </row>
    <row r="5" spans="1:10" s="2" customFormat="1" ht="63">
      <c r="A5" s="12" t="s">
        <v>18</v>
      </c>
      <c r="B5" s="12" t="s">
        <v>19</v>
      </c>
      <c r="C5" s="12" t="s">
        <v>23</v>
      </c>
      <c r="D5" s="12" t="s">
        <v>34</v>
      </c>
      <c r="E5" s="12" t="s">
        <v>69</v>
      </c>
      <c r="F5" s="12" t="s">
        <v>37</v>
      </c>
      <c r="G5" s="12" t="s">
        <v>67</v>
      </c>
      <c r="H5" s="11" t="s">
        <v>74</v>
      </c>
      <c r="I5" s="12" t="s">
        <v>17</v>
      </c>
      <c r="J5" s="12" t="s">
        <v>80</v>
      </c>
    </row>
    <row r="6" spans="1:10" s="2" customFormat="1" ht="15.75">
      <c r="A6" s="1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s="2" customFormat="1" ht="47.25" customHeight="1">
      <c r="A7" s="12" t="s">
        <v>25</v>
      </c>
      <c r="B7" s="10">
        <v>7500000000</v>
      </c>
      <c r="C7" s="1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f>I7/H7*100</f>
        <v>100</v>
      </c>
    </row>
    <row r="8" spans="1:10" s="2" customFormat="1" ht="32.25" customHeight="1">
      <c r="A8" s="12" t="s">
        <v>24</v>
      </c>
      <c r="B8" s="10">
        <v>7600000000</v>
      </c>
      <c r="C8" s="19">
        <v>1.5</v>
      </c>
      <c r="D8" s="19">
        <v>210.1</v>
      </c>
      <c r="E8" s="19">
        <v>210.1</v>
      </c>
      <c r="F8" s="19">
        <v>210.1</v>
      </c>
      <c r="G8" s="19">
        <v>210.1</v>
      </c>
      <c r="H8" s="19">
        <v>210.1</v>
      </c>
      <c r="I8" s="19">
        <v>210.1</v>
      </c>
      <c r="J8" s="19">
        <f t="shared" ref="J8:J19" si="0">I8/H8*100</f>
        <v>100</v>
      </c>
    </row>
    <row r="9" spans="1:10" s="2" customFormat="1" ht="30.75" customHeight="1">
      <c r="A9" s="12" t="s">
        <v>26</v>
      </c>
      <c r="B9" s="10">
        <v>7700000000</v>
      </c>
      <c r="C9" s="19">
        <v>18676.5</v>
      </c>
      <c r="D9" s="19">
        <v>18676.5</v>
      </c>
      <c r="E9" s="19">
        <v>18721.5</v>
      </c>
      <c r="F9" s="19">
        <v>18721.5</v>
      </c>
      <c r="G9" s="19">
        <v>19033.400000000001</v>
      </c>
      <c r="H9" s="19">
        <v>19302.400000000001</v>
      </c>
      <c r="I9" s="19">
        <v>19337.400000000001</v>
      </c>
      <c r="J9" s="19">
        <f t="shared" si="0"/>
        <v>100.18132460212202</v>
      </c>
    </row>
    <row r="10" spans="1:10" s="2" customFormat="1" ht="33" customHeight="1">
      <c r="A10" s="12" t="s">
        <v>27</v>
      </c>
      <c r="B10" s="10">
        <v>7800000000</v>
      </c>
      <c r="C10" s="19">
        <v>8075.9</v>
      </c>
      <c r="D10" s="19">
        <v>8075.9</v>
      </c>
      <c r="E10" s="19">
        <v>8200.9</v>
      </c>
      <c r="F10" s="19">
        <v>8200.9</v>
      </c>
      <c r="G10" s="19">
        <v>8200.9</v>
      </c>
      <c r="H10" s="19">
        <v>8200.9</v>
      </c>
      <c r="I10" s="19">
        <v>8350.9</v>
      </c>
      <c r="J10" s="19">
        <f t="shared" si="0"/>
        <v>101.82906754136741</v>
      </c>
    </row>
    <row r="11" spans="1:10" s="2" customFormat="1" ht="33.75" customHeight="1">
      <c r="A11" s="12" t="s">
        <v>28</v>
      </c>
      <c r="B11" s="10">
        <v>7900000000</v>
      </c>
      <c r="C11" s="19">
        <v>1403.5</v>
      </c>
      <c r="D11" s="19">
        <v>2103.5</v>
      </c>
      <c r="E11" s="19">
        <v>4603.7</v>
      </c>
      <c r="F11" s="19">
        <v>4778.7</v>
      </c>
      <c r="G11" s="19">
        <v>4480.2</v>
      </c>
      <c r="H11" s="19">
        <v>4245.3</v>
      </c>
      <c r="I11" s="19">
        <v>4210.3</v>
      </c>
      <c r="J11" s="19">
        <f t="shared" si="0"/>
        <v>99.17555885332014</v>
      </c>
    </row>
    <row r="12" spans="1:10" s="2" customFormat="1" ht="31.5">
      <c r="A12" s="12" t="s">
        <v>29</v>
      </c>
      <c r="B12" s="10">
        <v>8000000000</v>
      </c>
      <c r="C12" s="19">
        <v>479.4</v>
      </c>
      <c r="D12" s="19">
        <v>479.4</v>
      </c>
      <c r="E12" s="19">
        <v>479.4</v>
      </c>
      <c r="F12" s="19">
        <v>479.4</v>
      </c>
      <c r="G12" s="19">
        <v>479.4</v>
      </c>
      <c r="H12" s="19">
        <v>479.4</v>
      </c>
      <c r="I12" s="19">
        <v>479.4</v>
      </c>
      <c r="J12" s="19">
        <f t="shared" si="0"/>
        <v>100</v>
      </c>
    </row>
    <row r="13" spans="1:10" s="2" customFormat="1" ht="33" customHeight="1">
      <c r="A13" s="12" t="s">
        <v>30</v>
      </c>
      <c r="B13" s="10">
        <v>8100000000</v>
      </c>
      <c r="C13" s="19">
        <v>187</v>
      </c>
      <c r="D13" s="19">
        <v>187</v>
      </c>
      <c r="E13" s="19">
        <v>187</v>
      </c>
      <c r="F13" s="19">
        <v>187</v>
      </c>
      <c r="G13" s="19">
        <v>187</v>
      </c>
      <c r="H13" s="19">
        <v>221.2</v>
      </c>
      <c r="I13" s="19">
        <v>221.2</v>
      </c>
      <c r="J13" s="19">
        <f t="shared" si="0"/>
        <v>100</v>
      </c>
    </row>
    <row r="14" spans="1:10" s="2" customFormat="1" ht="45" customHeight="1">
      <c r="A14" s="12" t="s">
        <v>33</v>
      </c>
      <c r="B14" s="10">
        <v>8200000000</v>
      </c>
      <c r="C14" s="19">
        <v>60.3</v>
      </c>
      <c r="D14" s="19">
        <v>60.3</v>
      </c>
      <c r="E14" s="19">
        <v>60.3</v>
      </c>
      <c r="F14" s="19">
        <v>60.3</v>
      </c>
      <c r="G14" s="19">
        <v>60.3</v>
      </c>
      <c r="H14" s="19">
        <v>60.3</v>
      </c>
      <c r="I14" s="19">
        <v>60.3</v>
      </c>
      <c r="J14" s="19">
        <f t="shared" si="0"/>
        <v>100</v>
      </c>
    </row>
    <row r="15" spans="1:10" s="2" customFormat="1" ht="45.75" customHeight="1">
      <c r="A15" s="12" t="s">
        <v>32</v>
      </c>
      <c r="B15" s="10">
        <v>8300000000</v>
      </c>
      <c r="C15" s="19">
        <v>2510.9</v>
      </c>
      <c r="D15" s="19">
        <v>2510.9</v>
      </c>
      <c r="E15" s="19">
        <v>2816.5</v>
      </c>
      <c r="F15" s="19">
        <v>2816.5</v>
      </c>
      <c r="G15" s="19">
        <v>3453.1</v>
      </c>
      <c r="H15" s="19">
        <v>3419.1</v>
      </c>
      <c r="I15" s="19">
        <v>3419.1</v>
      </c>
      <c r="J15" s="19">
        <f t="shared" si="0"/>
        <v>100</v>
      </c>
    </row>
    <row r="16" spans="1:10" s="2" customFormat="1" ht="32.25" customHeight="1">
      <c r="A16" s="12" t="s">
        <v>31</v>
      </c>
      <c r="B16" s="10">
        <v>8400000000</v>
      </c>
      <c r="C16" s="19">
        <v>2151.1</v>
      </c>
      <c r="D16" s="19">
        <v>4351.6000000000004</v>
      </c>
      <c r="E16" s="19">
        <v>4351.6000000000004</v>
      </c>
      <c r="F16" s="19">
        <v>4176.6000000000004</v>
      </c>
      <c r="G16" s="19">
        <v>4351.6000000000004</v>
      </c>
      <c r="H16" s="19">
        <v>4351.6000000000004</v>
      </c>
      <c r="I16" s="19">
        <v>4351.6000000000004</v>
      </c>
      <c r="J16" s="19">
        <f t="shared" si="0"/>
        <v>100</v>
      </c>
    </row>
    <row r="17" spans="1:10" s="2" customFormat="1" ht="15.75">
      <c r="A17" s="15" t="s">
        <v>20</v>
      </c>
      <c r="B17" s="26"/>
      <c r="C17" s="17">
        <f>SUM(C7:C16)</f>
        <v>33548.100000000006</v>
      </c>
      <c r="D17" s="17">
        <f t="shared" ref="D17:I17" si="1">SUM(D7:D16)</f>
        <v>36657.200000000004</v>
      </c>
      <c r="E17" s="17">
        <f t="shared" si="1"/>
        <v>39633</v>
      </c>
      <c r="F17" s="17">
        <f t="shared" si="1"/>
        <v>39633</v>
      </c>
      <c r="G17" s="17">
        <f t="shared" si="1"/>
        <v>40458</v>
      </c>
      <c r="H17" s="17">
        <f t="shared" si="1"/>
        <v>40492.300000000003</v>
      </c>
      <c r="I17" s="17">
        <f t="shared" si="1"/>
        <v>40642.300000000003</v>
      </c>
      <c r="J17" s="17">
        <f t="shared" si="0"/>
        <v>100.37044079985577</v>
      </c>
    </row>
    <row r="18" spans="1:10" s="2" customFormat="1" ht="15.75">
      <c r="A18" s="12" t="s">
        <v>66</v>
      </c>
      <c r="B18" s="10">
        <v>5000000000</v>
      </c>
      <c r="C18" s="19">
        <v>533</v>
      </c>
      <c r="D18" s="19">
        <v>533</v>
      </c>
      <c r="E18" s="19">
        <v>533</v>
      </c>
      <c r="F18" s="19">
        <v>533</v>
      </c>
      <c r="G18" s="19">
        <v>533</v>
      </c>
      <c r="H18" s="19">
        <v>533</v>
      </c>
      <c r="I18" s="19">
        <v>533</v>
      </c>
      <c r="J18" s="19">
        <f t="shared" si="0"/>
        <v>100</v>
      </c>
    </row>
    <row r="19" spans="1:10" s="2" customFormat="1" ht="15.75">
      <c r="A19" s="15" t="s">
        <v>9</v>
      </c>
      <c r="B19" s="26"/>
      <c r="C19" s="17">
        <f>C17+C18</f>
        <v>34081.100000000006</v>
      </c>
      <c r="D19" s="17">
        <f t="shared" ref="D19:I19" si="2">D17+D18</f>
        <v>37190.200000000004</v>
      </c>
      <c r="E19" s="17">
        <f t="shared" si="2"/>
        <v>40166</v>
      </c>
      <c r="F19" s="17">
        <f t="shared" si="2"/>
        <v>40166</v>
      </c>
      <c r="G19" s="17">
        <f t="shared" si="2"/>
        <v>40991</v>
      </c>
      <c r="H19" s="17">
        <f t="shared" si="2"/>
        <v>41025.300000000003</v>
      </c>
      <c r="I19" s="17">
        <f t="shared" si="2"/>
        <v>41175.300000000003</v>
      </c>
      <c r="J19" s="17">
        <f t="shared" si="0"/>
        <v>100.36562803928308</v>
      </c>
    </row>
    <row r="20" spans="1:10" s="2" customFormat="1" ht="15.75"/>
  </sheetData>
  <mergeCells count="3">
    <mergeCell ref="A1:J1"/>
    <mergeCell ref="A3:J3"/>
    <mergeCell ref="H4:J4"/>
  </mergeCells>
  <pageMargins left="0.31496062992125984" right="0.31496062992125984" top="0.9448818897637796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раздеды</vt:lpstr>
      <vt:lpstr>вид расходов</vt:lpstr>
      <vt:lpstr>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2021-12-23T09:48:16Z</dcterms:modified>
</cp:coreProperties>
</file>