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доходы" sheetId="1" r:id="rId1"/>
    <sheet name="расходы" sheetId="4" r:id="rId2"/>
  </sheets>
  <calcPr calcId="125725"/>
</workbook>
</file>

<file path=xl/calcChain.xml><?xml version="1.0" encoding="utf-8"?>
<calcChain xmlns="http://schemas.openxmlformats.org/spreadsheetml/2006/main">
  <c r="G16" i="1"/>
  <c r="F20"/>
  <c r="F16"/>
  <c r="F14"/>
  <c r="E16" l="1"/>
  <c r="E14"/>
  <c r="F9" i="4" l="1"/>
  <c r="F10"/>
  <c r="F11"/>
  <c r="F12"/>
  <c r="F13"/>
  <c r="F14"/>
  <c r="F15"/>
  <c r="C16" l="1"/>
  <c r="F10" i="1" l="1"/>
  <c r="F15" l="1"/>
  <c r="E15"/>
  <c r="E13" l="1"/>
  <c r="G13" i="4"/>
  <c r="E10" i="1" l="1"/>
  <c r="F7" l="1"/>
  <c r="F8"/>
  <c r="F11"/>
  <c r="F12"/>
  <c r="F13"/>
  <c r="F17"/>
  <c r="F18"/>
  <c r="F19"/>
  <c r="F6"/>
  <c r="C21"/>
  <c r="D16" i="4" l="1"/>
  <c r="G11" l="1"/>
  <c r="E19" i="1"/>
  <c r="G9" i="4" l="1"/>
  <c r="E12" i="1"/>
  <c r="G12" i="4" l="1"/>
  <c r="G14"/>
  <c r="G15"/>
  <c r="G8"/>
  <c r="E7" i="1" l="1"/>
  <c r="E8"/>
  <c r="E9"/>
  <c r="E11"/>
  <c r="E17"/>
  <c r="E18"/>
  <c r="E20"/>
  <c r="E6"/>
  <c r="E16" i="4" l="1"/>
  <c r="F8"/>
  <c r="G16" l="1"/>
  <c r="F16"/>
  <c r="D21" i="1"/>
  <c r="G10" l="1"/>
  <c r="G15"/>
  <c r="G19"/>
  <c r="G12"/>
  <c r="F21"/>
  <c r="G18"/>
  <c r="G13"/>
  <c r="G9"/>
  <c r="G7"/>
  <c r="G20"/>
  <c r="G17"/>
  <c r="G14"/>
  <c r="G11"/>
  <c r="G8"/>
  <c r="G6"/>
  <c r="B21"/>
  <c r="E21" s="1"/>
  <c r="G21" l="1"/>
</calcChain>
</file>

<file path=xl/sharedStrings.xml><?xml version="1.0" encoding="utf-8"?>
<sst xmlns="http://schemas.openxmlformats.org/spreadsheetml/2006/main" count="52" uniqueCount="49">
  <si>
    <t>Налоговые и неналоговые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</si>
  <si>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</si>
  <si>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</si>
  <si>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</si>
  <si>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</si>
  <si>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Иные межбюджетные трансферты</t>
  </si>
  <si>
    <t>Всего</t>
  </si>
  <si>
    <t>Акцизы по подакцизным товарам (продукции), производимым на территории Российской Федерации</t>
  </si>
  <si>
    <t>Общегосударственные вопросы</t>
  </si>
  <si>
    <t>01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</si>
  <si>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</si>
  <si>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</si>
  <si>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</si>
  <si>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</si>
  <si>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Жилищно-коммунальное хозяйство</t>
  </si>
  <si>
    <t>05</t>
  </si>
  <si>
    <t>Культура, кинематография</t>
  </si>
  <si>
    <t>08</t>
  </si>
  <si>
    <t>Показатели</t>
  </si>
  <si>
    <t>Раздел</t>
  </si>
  <si>
    <t xml:space="preserve">Уд. вес, % </t>
  </si>
  <si>
    <t>Налог на имущество</t>
  </si>
  <si>
    <t>Налог на землю</t>
  </si>
  <si>
    <t>тыс. рублей</t>
  </si>
  <si>
    <t>Государственная пошлина</t>
  </si>
  <si>
    <t>02</t>
  </si>
  <si>
    <t>Национальная оборона</t>
  </si>
  <si>
    <t>Физическая культура и спорт</t>
  </si>
  <si>
    <t>Субвенции</t>
  </si>
  <si>
    <t>Административные платежи и сборы</t>
  </si>
  <si>
    <t>тыс.рублей</t>
  </si>
  <si>
    <t>% исполнения к году, гр.4/гр.2</t>
  </si>
  <si>
    <t>Транспортный налог</t>
  </si>
  <si>
    <t>Охрана окружающей среды</t>
  </si>
  <si>
    <t>06</t>
  </si>
  <si>
    <t>Прочие доходы от оказания платных услуг и компенсации затрат государства</t>
  </si>
  <si>
    <t>Утверждено кассовым планом на 2021 год</t>
  </si>
  <si>
    <t>Утверждено сводной росписью на 2021 год</t>
  </si>
  <si>
    <t>Штрафы, санкции, возмещение ущерба</t>
  </si>
  <si>
    <t>Анализ исполнения доходов бюджета сельского поселения Светлый за 9 месяцев 2021 года</t>
  </si>
  <si>
    <t>Утверждено кассовым планом на 9 мес 2021 года</t>
  </si>
  <si>
    <t>Исполнение 9 мес 2021 года</t>
  </si>
  <si>
    <t>% исполнения к 9 мес 2021, гр.4/гр.3</t>
  </si>
  <si>
    <t>Анализ исполнения расходов бюджета сельского поселения Светлый за 9 месяцев 2021 года</t>
  </si>
  <si>
    <t>Утверждено сводной росписью на 9 мес 2021 года</t>
  </si>
  <si>
    <t>% исполнения к 9 мес 2021, гр.5/гр.4</t>
  </si>
  <si>
    <t>% исполнения к 2021 году, гр.5/гр.3</t>
  </si>
  <si>
    <t>Приложение № 1 к заключению от 07.12.2021 № 8</t>
  </si>
  <si>
    <t>Приложение № 2 к заключению от 07.12.2021 № 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</si>
</sst>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5" fontId="1" fillId="0" borderId="0" xfId="0" applyNumberFormat="1" applyFont="1" applyBorder="1"/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165" fontId="4" fillId="0" borderId="3" xfId="0" applyNumberFormat="1" applyFont="1" applyBorder="1" applyAlignment="1">
      <alignment wrapText="1"/>
    </xf>
    <xf numFmtId="165" fontId="4" fillId="0" borderId="13" xfId="0" applyNumberFormat="1" applyFont="1" applyBorder="1"/>
    <xf numFmtId="165" fontId="4" fillId="0" borderId="3" xfId="0" applyNumberFormat="1" applyFont="1" applyBorder="1"/>
    <xf numFmtId="0" fontId="4" fillId="0" borderId="5" xfId="0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165" fontId="4" fillId="0" borderId="5" xfId="0" applyNumberFormat="1" applyFont="1" applyBorder="1" applyAlignment="1">
      <alignment wrapText="1"/>
    </xf>
    <xf numFmtId="165" fontId="4" fillId="0" borderId="14" xfId="0" applyNumberFormat="1" applyFont="1" applyBorder="1"/>
    <xf numFmtId="165" fontId="4" fillId="0" borderId="7" xfId="0" applyNumberFormat="1" applyFont="1" applyBorder="1"/>
    <xf numFmtId="0" fontId="4" fillId="0" borderId="1" xfId="0" applyFont="1" applyBorder="1"/>
    <xf numFmtId="165" fontId="5" fillId="0" borderId="1" xfId="0" applyNumberFormat="1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165" fontId="5" fillId="0" borderId="3" xfId="0" applyNumberFormat="1" applyFont="1" applyBorder="1" applyAlignment="1">
      <alignment wrapText="1"/>
    </xf>
    <xf numFmtId="165" fontId="5" fillId="0" borderId="4" xfId="0" applyNumberFormat="1" applyFont="1" applyBorder="1" applyAlignment="1">
      <alignment wrapText="1"/>
    </xf>
    <xf numFmtId="165" fontId="5" fillId="0" borderId="3" xfId="0" applyNumberFormat="1" applyFont="1" applyBorder="1"/>
    <xf numFmtId="164" fontId="5" fillId="0" borderId="3" xfId="0" applyNumberFormat="1" applyFont="1" applyBorder="1"/>
    <xf numFmtId="0" fontId="4" fillId="0" borderId="5" xfId="0" applyFont="1" applyBorder="1"/>
    <xf numFmtId="165" fontId="4" fillId="0" borderId="5" xfId="0" applyNumberFormat="1" applyFont="1" applyBorder="1"/>
    <xf numFmtId="165" fontId="4" fillId="0" borderId="9" xfId="0" applyNumberFormat="1" applyFont="1" applyBorder="1"/>
    <xf numFmtId="164" fontId="4" fillId="0" borderId="3" xfId="0" applyNumberFormat="1" applyFont="1" applyBorder="1"/>
    <xf numFmtId="165" fontId="4" fillId="0" borderId="9" xfId="0" applyNumberFormat="1" applyFont="1" applyBorder="1" applyAlignment="1">
      <alignment wrapText="1"/>
    </xf>
    <xf numFmtId="0" fontId="5" fillId="0" borderId="5" xfId="0" applyFont="1" applyBorder="1"/>
    <xf numFmtId="165" fontId="5" fillId="0" borderId="5" xfId="0" applyNumberFormat="1" applyFont="1" applyBorder="1"/>
    <xf numFmtId="165" fontId="5" fillId="0" borderId="9" xfId="0" applyNumberFormat="1" applyFont="1" applyBorder="1"/>
    <xf numFmtId="0" fontId="4" fillId="0" borderId="6" xfId="0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4" fontId="4" fillId="0" borderId="7" xfId="0" applyNumberFormat="1" applyFont="1" applyBorder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5" fontId="4" fillId="0" borderId="13" xfId="0" applyNumberFormat="1" applyFont="1" applyBorder="1" applyAlignment="1">
      <alignment wrapText="1"/>
    </xf>
    <xf numFmtId="165" fontId="4" fillId="0" borderId="1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65" fontId="4" fillId="0" borderId="16" xfId="0" applyNumberFormat="1" applyFont="1" applyBorder="1"/>
    <xf numFmtId="0" fontId="2" fillId="0" borderId="8" xfId="0" applyFont="1" applyBorder="1" applyAlignment="1">
      <alignment wrapText="1"/>
    </xf>
    <xf numFmtId="165" fontId="3" fillId="0" borderId="3" xfId="0" applyNumberFormat="1" applyFont="1" applyBorder="1"/>
    <xf numFmtId="165" fontId="3" fillId="0" borderId="7" xfId="0" applyNumberFormat="1" applyFont="1" applyBorder="1"/>
    <xf numFmtId="165" fontId="7" fillId="0" borderId="1" xfId="0" applyNumberFormat="1" applyFont="1" applyBorder="1"/>
    <xf numFmtId="0" fontId="2" fillId="0" borderId="15" xfId="0" applyFont="1" applyBorder="1"/>
    <xf numFmtId="0" fontId="6" fillId="0" borderId="0" xfId="0" applyFont="1" applyAlignment="1">
      <alignment horizontal="right"/>
    </xf>
    <xf numFmtId="0" fontId="4" fillId="0" borderId="18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1" xfId="0" applyFont="1" applyBorder="1"/>
    <xf numFmtId="165" fontId="5" fillId="0" borderId="2" xfId="0" applyNumberFormat="1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10" zoomScaleNormal="110" workbookViewId="0">
      <selection activeCell="J19" sqref="J19"/>
    </sheetView>
  </sheetViews>
  <sheetFormatPr defaultRowHeight="15"/>
  <cols>
    <col min="1" max="1" width="57.85546875" customWidth="1"/>
    <col min="2" max="2" width="15.5703125" customWidth="1"/>
    <col min="3" max="3" width="13.5703125" customWidth="1"/>
    <col min="4" max="4" width="12.42578125" customWidth="1"/>
    <col min="5" max="6" width="12" customWidth="1"/>
    <col min="7" max="7" width="7.5703125" customWidth="1"/>
  </cols>
  <sheetData>
    <row r="1" spans="1:8" ht="18" customHeight="1">
      <c r="A1" s="68" t="s">
        <v>47</v>
      </c>
      <c r="B1" s="69"/>
      <c r="C1" s="69"/>
      <c r="D1" s="69"/>
      <c r="E1" s="69"/>
      <c r="F1" s="69"/>
      <c r="G1" s="57"/>
      <c r="H1" s="57"/>
    </row>
    <row r="2" spans="1:8" ht="21.75" customHeight="1">
      <c r="A2" s="63" t="s">
        <v>39</v>
      </c>
      <c r="B2" s="64"/>
      <c r="C2" s="64"/>
      <c r="D2" s="64"/>
      <c r="E2" s="64"/>
      <c r="F2" s="64"/>
      <c r="G2" s="64"/>
      <c r="H2" s="5"/>
    </row>
    <row r="3" spans="1:8" ht="19.5" customHeight="1" thickBot="1">
      <c r="A3" s="5"/>
      <c r="B3" s="5"/>
      <c r="C3" s="5"/>
      <c r="D3" s="5"/>
      <c r="E3" s="5"/>
      <c r="F3" s="70" t="s">
        <v>30</v>
      </c>
      <c r="G3" s="71"/>
      <c r="H3" s="24"/>
    </row>
    <row r="4" spans="1:8" ht="83.25" customHeight="1" thickBot="1">
      <c r="A4" s="6" t="s">
        <v>18</v>
      </c>
      <c r="B4" s="7" t="s">
        <v>36</v>
      </c>
      <c r="C4" s="7" t="s">
        <v>40</v>
      </c>
      <c r="D4" s="58" t="s">
        <v>41</v>
      </c>
      <c r="E4" s="25" t="s">
        <v>31</v>
      </c>
      <c r="F4" s="7" t="s">
        <v>42</v>
      </c>
      <c r="G4" s="26" t="s">
        <v>20</v>
      </c>
      <c r="H4" s="24"/>
    </row>
    <row r="5" spans="1:8" ht="17.25" customHeight="1" thickBot="1">
      <c r="A5" s="21">
        <v>1</v>
      </c>
      <c r="B5" s="22">
        <v>2</v>
      </c>
      <c r="C5" s="22">
        <v>3</v>
      </c>
      <c r="D5" s="27">
        <v>4</v>
      </c>
      <c r="E5" s="22">
        <v>5</v>
      </c>
      <c r="F5" s="22">
        <v>6</v>
      </c>
      <c r="G5" s="22">
        <v>7</v>
      </c>
      <c r="H5" s="24"/>
    </row>
    <row r="6" spans="1:8" ht="19.5" customHeight="1">
      <c r="A6" s="28" t="s">
        <v>0</v>
      </c>
      <c r="B6" s="29">
        <v>22976</v>
      </c>
      <c r="C6" s="29">
        <v>17752.099999999999</v>
      </c>
      <c r="D6" s="30">
        <v>18175.7</v>
      </c>
      <c r="E6" s="31">
        <f>D6/B6*100</f>
        <v>79.107329387186638</v>
      </c>
      <c r="F6" s="31">
        <f>D6/C6*100</f>
        <v>102.38619656266022</v>
      </c>
      <c r="G6" s="32">
        <f>D6/D21*100</f>
        <v>64.880773898764915</v>
      </c>
      <c r="H6" s="24"/>
    </row>
    <row r="7" spans="1:8" ht="19.5" customHeight="1">
      <c r="A7" s="33" t="s">
        <v>1</v>
      </c>
      <c r="B7" s="34">
        <v>18654.2</v>
      </c>
      <c r="C7" s="34">
        <v>14923.3</v>
      </c>
      <c r="D7" s="35">
        <v>15726.8</v>
      </c>
      <c r="E7" s="12">
        <f t="shared" ref="E7:E21" si="0">D7/B7*100</f>
        <v>84.307019330767332</v>
      </c>
      <c r="F7" s="12">
        <f t="shared" ref="F7:F21" si="1">D7/C7*100</f>
        <v>105.38419786508346</v>
      </c>
      <c r="G7" s="36">
        <f>D7/D21*100</f>
        <v>56.139073320482616</v>
      </c>
      <c r="H7" s="24"/>
    </row>
    <row r="8" spans="1:8" ht="37.5" customHeight="1">
      <c r="A8" s="13" t="s">
        <v>7</v>
      </c>
      <c r="B8" s="34">
        <v>2093.6999999999998</v>
      </c>
      <c r="C8" s="34">
        <v>1570.2</v>
      </c>
      <c r="D8" s="35">
        <v>1478.5</v>
      </c>
      <c r="E8" s="12">
        <f t="shared" si="0"/>
        <v>70.616611739981863</v>
      </c>
      <c r="F8" s="12">
        <f t="shared" si="1"/>
        <v>94.159979620430505</v>
      </c>
      <c r="G8" s="36">
        <f>D8/D21*100</f>
        <v>5.2777182837152852</v>
      </c>
      <c r="H8" s="24"/>
    </row>
    <row r="9" spans="1:8" ht="20.25" customHeight="1">
      <c r="A9" s="33" t="s">
        <v>21</v>
      </c>
      <c r="B9" s="34">
        <v>470</v>
      </c>
      <c r="C9" s="34">
        <v>0</v>
      </c>
      <c r="D9" s="35">
        <v>65.7</v>
      </c>
      <c r="E9" s="12">
        <f t="shared" si="0"/>
        <v>13.978723404255319</v>
      </c>
      <c r="F9" s="12">
        <v>0</v>
      </c>
      <c r="G9" s="36">
        <f>D9/D21*100</f>
        <v>0.23452559434568432</v>
      </c>
      <c r="H9" s="24"/>
    </row>
    <row r="10" spans="1:8" ht="18.75" customHeight="1">
      <c r="A10" s="33" t="s">
        <v>32</v>
      </c>
      <c r="B10" s="34">
        <v>57.4</v>
      </c>
      <c r="C10" s="34">
        <v>1.8</v>
      </c>
      <c r="D10" s="35">
        <v>14.7</v>
      </c>
      <c r="E10" s="12">
        <f t="shared" si="0"/>
        <v>25.609756097560975</v>
      </c>
      <c r="F10" s="12">
        <f t="shared" si="1"/>
        <v>816.66666666666663</v>
      </c>
      <c r="G10" s="36">
        <f>D10/D21*100</f>
        <v>5.2473763118440778E-2</v>
      </c>
      <c r="H10" s="24"/>
    </row>
    <row r="11" spans="1:8" ht="19.5" customHeight="1">
      <c r="A11" s="33" t="s">
        <v>22</v>
      </c>
      <c r="B11" s="34">
        <v>69.400000000000006</v>
      </c>
      <c r="C11" s="34">
        <v>28.3</v>
      </c>
      <c r="D11" s="35">
        <v>26</v>
      </c>
      <c r="E11" s="12">
        <f t="shared" si="0"/>
        <v>37.463976945244951</v>
      </c>
      <c r="F11" s="12">
        <f t="shared" si="1"/>
        <v>91.872791519434628</v>
      </c>
      <c r="G11" s="36">
        <f>D11/D21*100</f>
        <v>9.2810737488398659E-2</v>
      </c>
      <c r="H11" s="24"/>
    </row>
    <row r="12" spans="1:8" ht="19.5" customHeight="1">
      <c r="A12" s="33" t="s">
        <v>24</v>
      </c>
      <c r="B12" s="34">
        <v>30</v>
      </c>
      <c r="C12" s="34">
        <v>22.5</v>
      </c>
      <c r="D12" s="35">
        <v>16.899999999999999</v>
      </c>
      <c r="E12" s="12">
        <f t="shared" si="0"/>
        <v>56.333333333333321</v>
      </c>
      <c r="F12" s="12">
        <f t="shared" si="1"/>
        <v>75.1111111111111</v>
      </c>
      <c r="G12" s="36">
        <f>D12/D21*100</f>
        <v>6.0326979367459121E-2</v>
      </c>
      <c r="H12" s="24"/>
    </row>
    <row r="13" spans="1:8" ht="33" customHeight="1">
      <c r="A13" s="13" t="s">
        <v>2</v>
      </c>
      <c r="B13" s="15">
        <v>1561.2</v>
      </c>
      <c r="C13" s="15">
        <v>1170.5999999999999</v>
      </c>
      <c r="D13" s="37">
        <v>830.4</v>
      </c>
      <c r="E13" s="12">
        <f t="shared" si="0"/>
        <v>53.189853958493458</v>
      </c>
      <c r="F13" s="12">
        <f t="shared" si="1"/>
        <v>70.937980522808814</v>
      </c>
      <c r="G13" s="36">
        <f>D13/D21*100</f>
        <v>2.9642321696294709</v>
      </c>
      <c r="H13" s="24"/>
    </row>
    <row r="14" spans="1:8" ht="32.25" customHeight="1">
      <c r="A14" s="13" t="s">
        <v>35</v>
      </c>
      <c r="B14" s="15">
        <v>11.3</v>
      </c>
      <c r="C14" s="15">
        <v>11.3</v>
      </c>
      <c r="D14" s="37">
        <v>11.2</v>
      </c>
      <c r="E14" s="12">
        <f t="shared" si="0"/>
        <v>99.115044247787594</v>
      </c>
      <c r="F14" s="12">
        <f t="shared" si="1"/>
        <v>99.115044247787594</v>
      </c>
      <c r="G14" s="36">
        <f>D14/D21*100</f>
        <v>3.9980009995002494E-2</v>
      </c>
      <c r="H14" s="24"/>
    </row>
    <row r="15" spans="1:8" ht="21" customHeight="1">
      <c r="A15" s="13" t="s">
        <v>29</v>
      </c>
      <c r="B15" s="15">
        <v>28.2</v>
      </c>
      <c r="C15" s="15">
        <v>23.5</v>
      </c>
      <c r="D15" s="37">
        <v>4</v>
      </c>
      <c r="E15" s="12">
        <f t="shared" si="0"/>
        <v>14.184397163120568</v>
      </c>
      <c r="F15" s="12">
        <f t="shared" si="1"/>
        <v>17.021276595744681</v>
      </c>
      <c r="G15" s="36">
        <f>D15/D21*100</f>
        <v>1.4278574998215178E-2</v>
      </c>
      <c r="H15" s="24"/>
    </row>
    <row r="16" spans="1:8" ht="20.25" customHeight="1">
      <c r="A16" s="13" t="s">
        <v>38</v>
      </c>
      <c r="B16" s="15">
        <v>0.6</v>
      </c>
      <c r="C16" s="15">
        <v>0.6</v>
      </c>
      <c r="D16" s="37">
        <v>1.5</v>
      </c>
      <c r="E16" s="12">
        <f t="shared" si="0"/>
        <v>250</v>
      </c>
      <c r="F16" s="12">
        <f t="shared" si="1"/>
        <v>250</v>
      </c>
      <c r="G16" s="36">
        <f>D16/D21*100</f>
        <v>5.3544656243306914E-3</v>
      </c>
      <c r="H16" s="24"/>
    </row>
    <row r="17" spans="1:8" ht="18" customHeight="1">
      <c r="A17" s="38" t="s">
        <v>3</v>
      </c>
      <c r="B17" s="39">
        <v>11642.5</v>
      </c>
      <c r="C17" s="39">
        <v>9841</v>
      </c>
      <c r="D17" s="40">
        <v>9838.2999999999993</v>
      </c>
      <c r="E17" s="31">
        <f t="shared" si="0"/>
        <v>84.503328322954687</v>
      </c>
      <c r="F17" s="31">
        <f t="shared" si="1"/>
        <v>99.97256376384513</v>
      </c>
      <c r="G17" s="32">
        <f>D17/D21*100</f>
        <v>35.119226101235093</v>
      </c>
      <c r="H17" s="24"/>
    </row>
    <row r="18" spans="1:8" ht="30.75" customHeight="1">
      <c r="A18" s="13" t="s">
        <v>4</v>
      </c>
      <c r="B18" s="15">
        <v>8223.5</v>
      </c>
      <c r="C18" s="15">
        <v>6578.8</v>
      </c>
      <c r="D18" s="37">
        <v>6579</v>
      </c>
      <c r="E18" s="12">
        <f t="shared" si="0"/>
        <v>80.002432054478021</v>
      </c>
      <c r="F18" s="12">
        <f t="shared" si="1"/>
        <v>100.00304006809753</v>
      </c>
      <c r="G18" s="36">
        <f>D18/D21*100</f>
        <v>23.484686228314413</v>
      </c>
      <c r="H18" s="24"/>
    </row>
    <row r="19" spans="1:8" ht="18" customHeight="1">
      <c r="A19" s="41" t="s">
        <v>28</v>
      </c>
      <c r="B19" s="42">
        <v>494.9</v>
      </c>
      <c r="C19" s="42">
        <v>384.5</v>
      </c>
      <c r="D19" s="43">
        <v>371.6</v>
      </c>
      <c r="E19" s="12">
        <f t="shared" si="0"/>
        <v>75.085875934532226</v>
      </c>
      <c r="F19" s="12">
        <f t="shared" si="1"/>
        <v>96.644993498049431</v>
      </c>
      <c r="G19" s="36">
        <f>D19/D21*100</f>
        <v>1.32647961733419</v>
      </c>
      <c r="H19" s="24"/>
    </row>
    <row r="20" spans="1:8" ht="21" customHeight="1" thickBot="1">
      <c r="A20" s="41" t="s">
        <v>5</v>
      </c>
      <c r="B20" s="42">
        <v>2924.1</v>
      </c>
      <c r="C20" s="42">
        <v>2877.7</v>
      </c>
      <c r="D20" s="43">
        <v>2877.7</v>
      </c>
      <c r="E20" s="17">
        <f t="shared" si="0"/>
        <v>98.413186963510128</v>
      </c>
      <c r="F20" s="12">
        <f t="shared" si="1"/>
        <v>100</v>
      </c>
      <c r="G20" s="44">
        <f>D20/D21*100</f>
        <v>10.272363818090954</v>
      </c>
      <c r="H20" s="24"/>
    </row>
    <row r="21" spans="1:8" ht="22.5" customHeight="1" thickBot="1">
      <c r="A21" s="45" t="s">
        <v>6</v>
      </c>
      <c r="B21" s="46">
        <f>SUM(B6+B17)</f>
        <v>34618.5</v>
      </c>
      <c r="C21" s="46">
        <f>C6+C17</f>
        <v>27593.1</v>
      </c>
      <c r="D21" s="61">
        <f>SUM(D6+D17)</f>
        <v>28014</v>
      </c>
      <c r="E21" s="19">
        <f t="shared" si="0"/>
        <v>80.922050348801946</v>
      </c>
      <c r="F21" s="19">
        <f t="shared" si="1"/>
        <v>101.52538134533633</v>
      </c>
      <c r="G21" s="47">
        <f>G6+G17</f>
        <v>100</v>
      </c>
      <c r="H21" s="24"/>
    </row>
    <row r="22" spans="1:8" ht="23.25" customHeight="1">
      <c r="A22" s="65"/>
      <c r="B22" s="66"/>
      <c r="C22" s="66"/>
      <c r="D22" s="67"/>
      <c r="E22" s="67"/>
      <c r="F22" s="67"/>
      <c r="G22" s="67"/>
      <c r="H22" s="24"/>
    </row>
    <row r="23" spans="1:8" ht="23.25" customHeight="1">
      <c r="A23" s="2"/>
      <c r="B23" s="3"/>
      <c r="C23" s="3"/>
      <c r="D23" s="4"/>
      <c r="E23" s="4"/>
      <c r="F23" s="4"/>
      <c r="G23" s="1"/>
    </row>
    <row r="25" spans="1:8" ht="12" customHeight="1">
      <c r="A25" s="62"/>
      <c r="B25" s="62"/>
      <c r="C25" s="62"/>
      <c r="D25" s="62"/>
    </row>
  </sheetData>
  <mergeCells count="5">
    <mergeCell ref="A25:D25"/>
    <mergeCell ref="A2:G2"/>
    <mergeCell ref="A22:G22"/>
    <mergeCell ref="A1:F1"/>
    <mergeCell ref="F3:G3"/>
  </mergeCells>
  <pageMargins left="0.9055118110236221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opLeftCell="A2" workbookViewId="0">
      <selection activeCell="I6" sqref="I6"/>
    </sheetView>
  </sheetViews>
  <sheetFormatPr defaultRowHeight="15"/>
  <cols>
    <col min="1" max="1" width="30" customWidth="1"/>
    <col min="2" max="2" width="8.140625" customWidth="1"/>
    <col min="3" max="4" width="16.28515625" customWidth="1"/>
    <col min="5" max="5" width="15.85546875" customWidth="1"/>
    <col min="6" max="6" width="13.7109375" customWidth="1"/>
    <col min="7" max="7" width="11.140625" customWidth="1"/>
  </cols>
  <sheetData>
    <row r="1" spans="1:7" ht="15.75" hidden="1">
      <c r="A1" s="5"/>
      <c r="B1" s="5"/>
      <c r="C1" s="68"/>
      <c r="D1" s="68"/>
      <c r="E1" s="68"/>
      <c r="F1" s="68"/>
    </row>
    <row r="2" spans="1:7" ht="15.75">
      <c r="A2" s="5"/>
      <c r="B2" s="5"/>
      <c r="C2" s="5"/>
      <c r="D2" s="5"/>
      <c r="E2" s="5"/>
      <c r="F2" s="20"/>
    </row>
    <row r="3" spans="1:7" ht="15.75">
      <c r="A3" s="68" t="s">
        <v>48</v>
      </c>
      <c r="B3" s="69"/>
      <c r="C3" s="69"/>
      <c r="D3" s="69"/>
      <c r="E3" s="69"/>
      <c r="F3" s="69"/>
      <c r="G3" s="69"/>
    </row>
    <row r="4" spans="1:7" ht="29.25" customHeight="1">
      <c r="A4" s="63" t="s">
        <v>43</v>
      </c>
      <c r="B4" s="63"/>
      <c r="C4" s="63"/>
      <c r="D4" s="63"/>
      <c r="E4" s="63"/>
      <c r="F4" s="63"/>
      <c r="G4" s="62"/>
    </row>
    <row r="5" spans="1:7" ht="25.5" customHeight="1" thickBot="1">
      <c r="A5" s="5"/>
      <c r="B5" s="5"/>
      <c r="C5" s="5"/>
      <c r="D5" s="5"/>
      <c r="E5" s="5"/>
      <c r="F5" s="70" t="s">
        <v>23</v>
      </c>
      <c r="G5" s="71"/>
    </row>
    <row r="6" spans="1:7" ht="78.75" customHeight="1" thickBot="1">
      <c r="A6" s="6" t="s">
        <v>18</v>
      </c>
      <c r="B6" s="6" t="s">
        <v>19</v>
      </c>
      <c r="C6" s="7" t="s">
        <v>37</v>
      </c>
      <c r="D6" s="7" t="s">
        <v>44</v>
      </c>
      <c r="E6" s="7" t="s">
        <v>41</v>
      </c>
      <c r="F6" s="50" t="s">
        <v>46</v>
      </c>
      <c r="G6" s="52" t="s">
        <v>45</v>
      </c>
    </row>
    <row r="7" spans="1:7" ht="16.5" thickBot="1">
      <c r="A7" s="21">
        <v>1</v>
      </c>
      <c r="B7" s="21">
        <v>2</v>
      </c>
      <c r="C7" s="22">
        <v>3</v>
      </c>
      <c r="D7" s="23">
        <v>4</v>
      </c>
      <c r="E7" s="23">
        <v>5</v>
      </c>
      <c r="F7" s="23">
        <v>6</v>
      </c>
      <c r="G7" s="22">
        <v>7</v>
      </c>
    </row>
    <row r="8" spans="1:7" ht="36.75" customHeight="1">
      <c r="A8" s="8" t="s">
        <v>8</v>
      </c>
      <c r="B8" s="9" t="s">
        <v>9</v>
      </c>
      <c r="C8" s="10">
        <v>20693.7</v>
      </c>
      <c r="D8" s="48">
        <v>18014.2</v>
      </c>
      <c r="E8" s="11">
        <v>15448.5</v>
      </c>
      <c r="F8" s="11">
        <f t="shared" ref="F8:F16" si="0">E8/C8*100</f>
        <v>74.653155308137258</v>
      </c>
      <c r="G8" s="53">
        <f>E8/D8*100</f>
        <v>85.757346981825449</v>
      </c>
    </row>
    <row r="9" spans="1:7" ht="27" customHeight="1">
      <c r="A9" s="8" t="s">
        <v>26</v>
      </c>
      <c r="B9" s="9" t="s">
        <v>25</v>
      </c>
      <c r="C9" s="10">
        <v>466.4</v>
      </c>
      <c r="D9" s="48">
        <v>349.8</v>
      </c>
      <c r="E9" s="11">
        <v>349.8</v>
      </c>
      <c r="F9" s="11">
        <f t="shared" si="0"/>
        <v>75.000000000000014</v>
      </c>
      <c r="G9" s="53">
        <f t="shared" ref="G9:G11" si="1">E9/D9*100</f>
        <v>100</v>
      </c>
    </row>
    <row r="10" spans="1:7" ht="53.25" customHeight="1">
      <c r="A10" s="13" t="s">
        <v>10</v>
      </c>
      <c r="B10" s="14" t="s">
        <v>11</v>
      </c>
      <c r="C10" s="15">
        <v>60.3</v>
      </c>
      <c r="D10" s="49">
        <v>29</v>
      </c>
      <c r="E10" s="16">
        <v>0</v>
      </c>
      <c r="F10" s="11">
        <f t="shared" si="0"/>
        <v>0</v>
      </c>
      <c r="G10" s="53">
        <v>0</v>
      </c>
    </row>
    <row r="11" spans="1:7" ht="29.25" customHeight="1">
      <c r="A11" s="13" t="s">
        <v>12</v>
      </c>
      <c r="B11" s="14" t="s">
        <v>13</v>
      </c>
      <c r="C11" s="15">
        <v>5039.3999999999996</v>
      </c>
      <c r="D11" s="49">
        <v>3835</v>
      </c>
      <c r="E11" s="16">
        <v>531.5</v>
      </c>
      <c r="F11" s="11">
        <f t="shared" si="0"/>
        <v>10.546890502837639</v>
      </c>
      <c r="G11" s="53">
        <f t="shared" si="1"/>
        <v>13.859191655801824</v>
      </c>
    </row>
    <row r="12" spans="1:7" ht="36" customHeight="1">
      <c r="A12" s="13" t="s">
        <v>14</v>
      </c>
      <c r="B12" s="14" t="s">
        <v>15</v>
      </c>
      <c r="C12" s="15">
        <v>6354.5</v>
      </c>
      <c r="D12" s="49">
        <v>6272.8</v>
      </c>
      <c r="E12" s="16">
        <v>3435.9</v>
      </c>
      <c r="F12" s="11">
        <f t="shared" si="0"/>
        <v>54.070343850814382</v>
      </c>
      <c r="G12" s="53">
        <f t="shared" ref="G12:G16" si="2">E12/D12*100</f>
        <v>54.774582323683205</v>
      </c>
    </row>
    <row r="13" spans="1:7" ht="30" customHeight="1">
      <c r="A13" s="13" t="s">
        <v>33</v>
      </c>
      <c r="B13" s="14" t="s">
        <v>34</v>
      </c>
      <c r="C13" s="15">
        <v>210.1</v>
      </c>
      <c r="D13" s="49">
        <v>210.1</v>
      </c>
      <c r="E13" s="16">
        <v>208.6</v>
      </c>
      <c r="F13" s="11">
        <f t="shared" si="0"/>
        <v>99.286054259876238</v>
      </c>
      <c r="G13" s="53">
        <f t="shared" si="2"/>
        <v>99.286054259876238</v>
      </c>
    </row>
    <row r="14" spans="1:7" ht="27" customHeight="1">
      <c r="A14" s="13" t="s">
        <v>16</v>
      </c>
      <c r="B14" s="14" t="s">
        <v>17</v>
      </c>
      <c r="C14" s="15">
        <v>1305.5</v>
      </c>
      <c r="D14" s="49">
        <v>961.9</v>
      </c>
      <c r="E14" s="16">
        <v>829.1</v>
      </c>
      <c r="F14" s="11">
        <f t="shared" si="0"/>
        <v>63.508234392952886</v>
      </c>
      <c r="G14" s="53">
        <f t="shared" si="2"/>
        <v>86.193991059361679</v>
      </c>
    </row>
    <row r="15" spans="1:7" ht="23.25" customHeight="1" thickBot="1">
      <c r="A15" s="56" t="s">
        <v>27</v>
      </c>
      <c r="B15" s="59">
        <v>11</v>
      </c>
      <c r="C15" s="15">
        <v>6895.4</v>
      </c>
      <c r="D15" s="49">
        <v>5448.4</v>
      </c>
      <c r="E15" s="16">
        <v>4231.5</v>
      </c>
      <c r="F15" s="51">
        <f t="shared" si="0"/>
        <v>61.366998288714214</v>
      </c>
      <c r="G15" s="54">
        <f t="shared" si="2"/>
        <v>77.665002569561707</v>
      </c>
    </row>
    <row r="16" spans="1:7" ht="24.75" customHeight="1" thickBot="1">
      <c r="A16" s="60" t="s">
        <v>6</v>
      </c>
      <c r="B16" s="18"/>
      <c r="C16" s="19">
        <f>SUM(C8:C15)</f>
        <v>41025.300000000003</v>
      </c>
      <c r="D16" s="19">
        <f>SUM(D8:D15)</f>
        <v>35121.199999999997</v>
      </c>
      <c r="E16" s="19">
        <f>SUM(E8:E15)</f>
        <v>25034.899999999998</v>
      </c>
      <c r="F16" s="19">
        <f t="shared" si="0"/>
        <v>61.023076004319279</v>
      </c>
      <c r="G16" s="55">
        <f t="shared" si="2"/>
        <v>71.281448242087393</v>
      </c>
    </row>
    <row r="17" spans="1:6" ht="15.75">
      <c r="A17" s="5"/>
      <c r="B17" s="5"/>
      <c r="C17" s="5"/>
      <c r="D17" s="5"/>
      <c r="E17" s="5"/>
      <c r="F17" s="5"/>
    </row>
    <row r="18" spans="1:6" ht="15.75">
      <c r="A18" s="72"/>
      <c r="B18" s="72"/>
      <c r="C18" s="72"/>
      <c r="D18" s="72"/>
      <c r="E18" s="72"/>
      <c r="F18" s="72"/>
    </row>
  </sheetData>
  <mergeCells count="5">
    <mergeCell ref="C1:F1"/>
    <mergeCell ref="A18:F18"/>
    <mergeCell ref="A3:G3"/>
    <mergeCell ref="A4:G4"/>
    <mergeCell ref="F5:G5"/>
  </mergeCells>
  <pageMargins left="1.1023622047244095" right="0.51181102362204722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2021-12-07T08:27:40Z</dcterms:modified>
</cp:coreProperties>
</file>