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70" windowWidth="14235" windowHeight="6885" tabRatio="996" activeTab="9"/>
  </bookViews>
  <sheets>
    <sheet name="доходы 2019" sheetId="46" r:id="rId1"/>
    <sheet name="доходы 20(21)" sheetId="47" r:id="rId2"/>
    <sheet name="расходы 2019" sheetId="29" r:id="rId3"/>
    <sheet name="расходы 2020 (21)" sheetId="48" r:id="rId4"/>
    <sheet name="программы 2019" sheetId="31" r:id="rId5"/>
    <sheet name="программы 2020 (21)" sheetId="49" r:id="rId6"/>
    <sheet name="разделы 2019" sheetId="32" r:id="rId7"/>
    <sheet name="разделы 20(21)" sheetId="41" r:id="rId8"/>
    <sheet name="расходы по структуре 2019 " sheetId="50" r:id="rId9"/>
    <sheet name="расходы по структуре 2020 (21)" sheetId="51" r:id="rId10"/>
    <sheet name="ДФ 2019" sheetId="34" r:id="rId11"/>
    <sheet name="ДФ 20(21)" sheetId="36" r:id="rId12"/>
    <sheet name="иные мт 2019" sheetId="11" r:id="rId13"/>
    <sheet name="иные мт 20(21)" sheetId="37" r:id="rId14"/>
    <sheet name="дефицит 2019" sheetId="19" r:id="rId15"/>
    <sheet name="дефицит 19(20)" sheetId="38" r:id="rId16"/>
    <sheet name="гл. админист доход" sheetId="14" r:id="rId17"/>
    <sheet name="г. админист дефицита" sheetId="16" r:id="rId18"/>
    <sheet name="полномочия 2019" sheetId="17" r:id="rId19"/>
    <sheet name="мун.долг 1.1.20" sheetId="18" r:id="rId20"/>
    <sheet name="мун.долг 1.1.21" sheetId="43" r:id="rId21"/>
    <sheet name="мун.долг 1.1.22" sheetId="44" r:id="rId22"/>
    <sheet name="Лист1" sheetId="45" r:id="rId23"/>
  </sheets>
  <definedNames>
    <definedName name="_xlnm._FilterDatabase" localSheetId="4" hidden="1">'программы 2019'!$A$5:$D$146</definedName>
    <definedName name="_xlnm._FilterDatabase" localSheetId="5" hidden="1">'программы 2020 (21)'!$A$6:$D$152</definedName>
    <definedName name="_xlnm._FilterDatabase" localSheetId="7" hidden="1">'разделы 20(21)'!$A$6:$E$32</definedName>
    <definedName name="_xlnm._FilterDatabase" localSheetId="6" hidden="1">'разделы 2019'!$A$6:$D$31</definedName>
    <definedName name="_xlnm._FilterDatabase" localSheetId="2" hidden="1">'расходы 2019'!$A$5:$F$191</definedName>
    <definedName name="_xlnm._FilterDatabase" localSheetId="3" hidden="1">'расходы 2020 (21)'!$A$6:$F$196</definedName>
    <definedName name="_xlnm._FilterDatabase" localSheetId="8" hidden="1">'расходы по структуре 2019 '!$A$5:$G$237</definedName>
    <definedName name="_xlnm._FilterDatabase" localSheetId="9" hidden="1">'расходы по структуре 2020 (21)'!$A$6:$G$235</definedName>
    <definedName name="_xlnm.Print_Area" localSheetId="1">'доходы 20(21)'!$A$1:$D$37</definedName>
    <definedName name="_xlnm.Print_Area" localSheetId="0">'доходы 2019'!$A$1:$C$36</definedName>
    <definedName name="_xlnm.Print_Area" localSheetId="7">'разделы 20(21)'!$A$1:$E$32</definedName>
    <definedName name="_xlnm.Print_Area" localSheetId="6">'разделы 2019'!$A$1:$D$31</definedName>
  </definedNames>
  <calcPr calcId="145621"/>
  <fileRecoveryPr autoRecover="0"/>
</workbook>
</file>

<file path=xl/calcChain.xml><?xml version="1.0" encoding="utf-8"?>
<calcChain xmlns="http://schemas.openxmlformats.org/spreadsheetml/2006/main">
  <c r="H192" i="51" l="1"/>
  <c r="G192" i="51"/>
  <c r="G191" i="51" s="1"/>
  <c r="H231" i="51" l="1"/>
  <c r="H230" i="51" s="1"/>
  <c r="G231" i="51"/>
  <c r="G230" i="51" s="1"/>
  <c r="H228" i="51"/>
  <c r="H227" i="51" s="1"/>
  <c r="G228" i="51"/>
  <c r="G227" i="51" s="1"/>
  <c r="H224" i="51"/>
  <c r="H223" i="51" s="1"/>
  <c r="G224" i="51"/>
  <c r="G223" i="51" s="1"/>
  <c r="H205" i="51"/>
  <c r="H204" i="51" s="1"/>
  <c r="G205" i="51"/>
  <c r="G204" i="51" s="1"/>
  <c r="H201" i="51"/>
  <c r="H200" i="51" s="1"/>
  <c r="G201" i="51"/>
  <c r="G200" i="51" s="1"/>
  <c r="H185" i="51"/>
  <c r="H184" i="51" s="1"/>
  <c r="H183" i="51" s="1"/>
  <c r="G185" i="51"/>
  <c r="G184" i="51" s="1"/>
  <c r="G183" i="51" s="1"/>
  <c r="H181" i="51"/>
  <c r="H180" i="51" s="1"/>
  <c r="H179" i="51" s="1"/>
  <c r="G181" i="51"/>
  <c r="G180" i="51" s="1"/>
  <c r="G179" i="51" s="1"/>
  <c r="H173" i="51"/>
  <c r="H172" i="51" s="1"/>
  <c r="H171" i="51" s="1"/>
  <c r="G173" i="51"/>
  <c r="G172" i="51" s="1"/>
  <c r="G171" i="51" s="1"/>
  <c r="H149" i="51"/>
  <c r="H148" i="51" s="1"/>
  <c r="H147" i="51" s="1"/>
  <c r="H146" i="51" s="1"/>
  <c r="H145" i="51" s="1"/>
  <c r="H144" i="51" s="1"/>
  <c r="G149" i="51"/>
  <c r="G148" i="51" s="1"/>
  <c r="G147" i="51" s="1"/>
  <c r="G146" i="51" s="1"/>
  <c r="G145" i="51" s="1"/>
  <c r="G144" i="51" s="1"/>
  <c r="H142" i="51"/>
  <c r="H141" i="51" s="1"/>
  <c r="H140" i="51" s="1"/>
  <c r="H139" i="51" s="1"/>
  <c r="H138" i="51" s="1"/>
  <c r="H137" i="51" s="1"/>
  <c r="H136" i="51" s="1"/>
  <c r="G142" i="51"/>
  <c r="G141" i="51" s="1"/>
  <c r="G140" i="51" s="1"/>
  <c r="G139" i="51" s="1"/>
  <c r="G138" i="51" s="1"/>
  <c r="G137" i="51" s="1"/>
  <c r="G136" i="51" s="1"/>
  <c r="H133" i="51"/>
  <c r="G133" i="51"/>
  <c r="G132" i="51" s="1"/>
  <c r="G131" i="51" s="1"/>
  <c r="H129" i="51"/>
  <c r="H128" i="51" s="1"/>
  <c r="H127" i="51" s="1"/>
  <c r="G129" i="51"/>
  <c r="G128" i="51" s="1"/>
  <c r="G127" i="51" s="1"/>
  <c r="H121" i="51"/>
  <c r="H120" i="51" s="1"/>
  <c r="H119" i="51" s="1"/>
  <c r="H118" i="51" s="1"/>
  <c r="H117" i="51" s="1"/>
  <c r="G121" i="51"/>
  <c r="G120" i="51" s="1"/>
  <c r="G119" i="51" s="1"/>
  <c r="G118" i="51" s="1"/>
  <c r="G117" i="51" s="1"/>
  <c r="H115" i="51"/>
  <c r="H114" i="51" s="1"/>
  <c r="H113" i="51" s="1"/>
  <c r="H112" i="51" s="1"/>
  <c r="H111" i="51" s="1"/>
  <c r="G115" i="51"/>
  <c r="G114" i="51" s="1"/>
  <c r="G113" i="51" s="1"/>
  <c r="G112" i="51" s="1"/>
  <c r="G111" i="51" s="1"/>
  <c r="H107" i="51"/>
  <c r="H106" i="51" s="1"/>
  <c r="H105" i="51" s="1"/>
  <c r="H104" i="51" s="1"/>
  <c r="H103" i="51" s="1"/>
  <c r="H102" i="51" s="1"/>
  <c r="H101" i="51" s="1"/>
  <c r="G107" i="51"/>
  <c r="G106" i="51" s="1"/>
  <c r="G105" i="51" s="1"/>
  <c r="G104" i="51" s="1"/>
  <c r="G103" i="51" s="1"/>
  <c r="G102" i="51" s="1"/>
  <c r="G101" i="51" s="1"/>
  <c r="H98" i="51"/>
  <c r="H97" i="51" s="1"/>
  <c r="G98" i="51"/>
  <c r="G97" i="51" s="1"/>
  <c r="H93" i="51"/>
  <c r="H92" i="51" s="1"/>
  <c r="G93" i="51"/>
  <c r="G92" i="51" s="1"/>
  <c r="H85" i="51"/>
  <c r="H84" i="51" s="1"/>
  <c r="H83" i="51" s="1"/>
  <c r="H82" i="51" s="1"/>
  <c r="H81" i="51" s="1"/>
  <c r="G85" i="51"/>
  <c r="G84" i="51" s="1"/>
  <c r="G83" i="51" s="1"/>
  <c r="G82" i="51" s="1"/>
  <c r="G81" i="51" s="1"/>
  <c r="H79" i="51"/>
  <c r="H78" i="51" s="1"/>
  <c r="H77" i="51" s="1"/>
  <c r="H76" i="51" s="1"/>
  <c r="H75" i="51" s="1"/>
  <c r="G79" i="51"/>
  <c r="G78" i="51" s="1"/>
  <c r="G77" i="51" s="1"/>
  <c r="G76" i="51" s="1"/>
  <c r="G75" i="51" s="1"/>
  <c r="H72" i="51"/>
  <c r="H71" i="51" s="1"/>
  <c r="G72" i="51"/>
  <c r="G71" i="51" s="1"/>
  <c r="H69" i="51"/>
  <c r="H68" i="51" s="1"/>
  <c r="G69" i="51"/>
  <c r="G68" i="51" s="1"/>
  <c r="H63" i="51"/>
  <c r="H62" i="51" s="1"/>
  <c r="H61" i="51" s="1"/>
  <c r="G63" i="51"/>
  <c r="G62" i="51" s="1"/>
  <c r="G61" i="51" s="1"/>
  <c r="H57" i="51"/>
  <c r="H56" i="51" s="1"/>
  <c r="G57" i="51"/>
  <c r="G56" i="51" s="1"/>
  <c r="H54" i="51"/>
  <c r="H53" i="51" s="1"/>
  <c r="G54" i="51"/>
  <c r="G53" i="51" s="1"/>
  <c r="H50" i="51"/>
  <c r="H49" i="51" s="1"/>
  <c r="G50" i="51"/>
  <c r="G49" i="51" s="1"/>
  <c r="H21" i="51"/>
  <c r="H20" i="51" s="1"/>
  <c r="H19" i="51" s="1"/>
  <c r="H18" i="51" s="1"/>
  <c r="H17" i="51" s="1"/>
  <c r="H16" i="51" s="1"/>
  <c r="G21" i="51"/>
  <c r="G20" i="51" s="1"/>
  <c r="G19" i="51" s="1"/>
  <c r="G18" i="51" s="1"/>
  <c r="G17" i="51" s="1"/>
  <c r="G16" i="51" s="1"/>
  <c r="H13" i="51"/>
  <c r="H12" i="51" s="1"/>
  <c r="H11" i="51" s="1"/>
  <c r="H10" i="51" s="1"/>
  <c r="H9" i="51" s="1"/>
  <c r="H8" i="51" s="1"/>
  <c r="G13" i="51"/>
  <c r="G12" i="51" s="1"/>
  <c r="G11" i="51" s="1"/>
  <c r="G10" i="51" s="1"/>
  <c r="G9" i="51" s="1"/>
  <c r="G8" i="51" s="1"/>
  <c r="H215" i="51"/>
  <c r="H214" i="51" s="1"/>
  <c r="H213" i="51" s="1"/>
  <c r="H212" i="51" s="1"/>
  <c r="G215" i="51"/>
  <c r="G214" i="51" s="1"/>
  <c r="G213" i="51" s="1"/>
  <c r="G212" i="51" s="1"/>
  <c r="H209" i="51"/>
  <c r="H208" i="51" s="1"/>
  <c r="H207" i="51" s="1"/>
  <c r="G209" i="51"/>
  <c r="G208" i="51" s="1"/>
  <c r="G207" i="51" s="1"/>
  <c r="H191" i="51"/>
  <c r="H190" i="51" s="1"/>
  <c r="H189" i="51" s="1"/>
  <c r="H188" i="51" s="1"/>
  <c r="H187" i="51" s="1"/>
  <c r="G190" i="51"/>
  <c r="G189" i="51" s="1"/>
  <c r="G188" i="51" s="1"/>
  <c r="G187" i="51" s="1"/>
  <c r="H169" i="51"/>
  <c r="H168" i="51" s="1"/>
  <c r="G169" i="51"/>
  <c r="G168" i="51" s="1"/>
  <c r="H161" i="51"/>
  <c r="H160" i="51" s="1"/>
  <c r="G161" i="51"/>
  <c r="G160" i="51" s="1"/>
  <c r="H158" i="51"/>
  <c r="H157" i="51" s="1"/>
  <c r="G158" i="51"/>
  <c r="G157" i="51" s="1"/>
  <c r="H155" i="51"/>
  <c r="H154" i="51" s="1"/>
  <c r="G155" i="51"/>
  <c r="G154" i="51" s="1"/>
  <c r="H132" i="51"/>
  <c r="H131" i="51" s="1"/>
  <c r="H44" i="51"/>
  <c r="H43" i="51" s="1"/>
  <c r="H42" i="51" s="1"/>
  <c r="G44" i="51"/>
  <c r="G43" i="51" s="1"/>
  <c r="G42" i="51" s="1"/>
  <c r="H39" i="51"/>
  <c r="H38" i="51" s="1"/>
  <c r="H37" i="51" s="1"/>
  <c r="H36" i="51" s="1"/>
  <c r="H35" i="51" s="1"/>
  <c r="G39" i="51"/>
  <c r="G38" i="51" s="1"/>
  <c r="G37" i="51" s="1"/>
  <c r="G36" i="51" s="1"/>
  <c r="G35" i="51" s="1"/>
  <c r="H33" i="51"/>
  <c r="H32" i="51" s="1"/>
  <c r="H31" i="51" s="1"/>
  <c r="H30" i="51" s="1"/>
  <c r="G33" i="51"/>
  <c r="G32" i="51" s="1"/>
  <c r="G31" i="51" s="1"/>
  <c r="G30" i="51" s="1"/>
  <c r="H28" i="51"/>
  <c r="H27" i="51" s="1"/>
  <c r="H26" i="51" s="1"/>
  <c r="H25" i="51" s="1"/>
  <c r="G28" i="51"/>
  <c r="G27" i="51" s="1"/>
  <c r="G26" i="51" s="1"/>
  <c r="G25" i="51" s="1"/>
  <c r="G233" i="50"/>
  <c r="G232" i="50" s="1"/>
  <c r="G230" i="50"/>
  <c r="G229" i="50" s="1"/>
  <c r="G225" i="50"/>
  <c r="G224" i="50" s="1"/>
  <c r="G216" i="50"/>
  <c r="G215" i="50" s="1"/>
  <c r="G214" i="50" s="1"/>
  <c r="G213" i="50" s="1"/>
  <c r="G212" i="50" s="1"/>
  <c r="G210" i="50"/>
  <c r="G209" i="50" s="1"/>
  <c r="G208" i="50" s="1"/>
  <c r="G207" i="50" s="1"/>
  <c r="G205" i="50"/>
  <c r="G204" i="50" s="1"/>
  <c r="G201" i="50"/>
  <c r="G200" i="50" s="1"/>
  <c r="G192" i="50"/>
  <c r="G191" i="50" s="1"/>
  <c r="G190" i="50" s="1"/>
  <c r="G189" i="50" s="1"/>
  <c r="G188" i="50" s="1"/>
  <c r="G187" i="50" s="1"/>
  <c r="G193" i="50"/>
  <c r="G181" i="50"/>
  <c r="G180" i="50" s="1"/>
  <c r="G179" i="50" s="1"/>
  <c r="G173" i="50"/>
  <c r="G172" i="50" s="1"/>
  <c r="G171" i="50" s="1"/>
  <c r="G169" i="50"/>
  <c r="G168" i="50" s="1"/>
  <c r="G167" i="50" s="1"/>
  <c r="G170" i="50"/>
  <c r="G157" i="50"/>
  <c r="G156" i="50" s="1"/>
  <c r="G155" i="50" s="1"/>
  <c r="G153" i="50"/>
  <c r="G152" i="50" s="1"/>
  <c r="G151" i="50" s="1"/>
  <c r="G154" i="50"/>
  <c r="G146" i="50"/>
  <c r="G145" i="50" s="1"/>
  <c r="G144" i="50" s="1"/>
  <c r="G143" i="50" s="1"/>
  <c r="G142" i="50" s="1"/>
  <c r="G141" i="50" s="1"/>
  <c r="G139" i="50"/>
  <c r="G138" i="50" s="1"/>
  <c r="G137" i="50" s="1"/>
  <c r="G136" i="50" s="1"/>
  <c r="G135" i="50" s="1"/>
  <c r="G134" i="50" s="1"/>
  <c r="G133" i="50" s="1"/>
  <c r="G130" i="50"/>
  <c r="G129" i="50" s="1"/>
  <c r="G128" i="50" s="1"/>
  <c r="G126" i="50"/>
  <c r="G125" i="50" s="1"/>
  <c r="G124" i="50" s="1"/>
  <c r="G118" i="50"/>
  <c r="G117" i="50" s="1"/>
  <c r="G116" i="50" s="1"/>
  <c r="G115" i="50" s="1"/>
  <c r="G114" i="50" s="1"/>
  <c r="G112" i="50"/>
  <c r="G111" i="50" s="1"/>
  <c r="G110" i="50" s="1"/>
  <c r="G109" i="50" s="1"/>
  <c r="G108" i="50" s="1"/>
  <c r="G113" i="50"/>
  <c r="G104" i="50"/>
  <c r="G103" i="50" s="1"/>
  <c r="G102" i="50" s="1"/>
  <c r="G101" i="50" s="1"/>
  <c r="G100" i="50" s="1"/>
  <c r="G99" i="50" s="1"/>
  <c r="G98" i="50" s="1"/>
  <c r="G90" i="50"/>
  <c r="G89" i="50" s="1"/>
  <c r="G95" i="50"/>
  <c r="G94" i="50" s="1"/>
  <c r="G76" i="50"/>
  <c r="G75" i="50" s="1"/>
  <c r="G74" i="50" s="1"/>
  <c r="G73" i="50" s="1"/>
  <c r="G72" i="50" s="1"/>
  <c r="G69" i="50"/>
  <c r="G68" i="50" s="1"/>
  <c r="G66" i="50"/>
  <c r="G65" i="50" s="1"/>
  <c r="G60" i="50"/>
  <c r="G59" i="50" s="1"/>
  <c r="G58" i="50" s="1"/>
  <c r="G54" i="50"/>
  <c r="G53" i="50" s="1"/>
  <c r="G51" i="50"/>
  <c r="G50" i="50" s="1"/>
  <c r="G46" i="50"/>
  <c r="G45" i="50" s="1"/>
  <c r="G20" i="50"/>
  <c r="G12" i="50"/>
  <c r="G11" i="50" s="1"/>
  <c r="G10" i="50" s="1"/>
  <c r="G9" i="50" s="1"/>
  <c r="G8" i="50" s="1"/>
  <c r="G7" i="50" s="1"/>
  <c r="G184" i="50"/>
  <c r="G183" i="50" s="1"/>
  <c r="G160" i="50"/>
  <c r="G159" i="50" s="1"/>
  <c r="G81" i="50"/>
  <c r="G80" i="50" s="1"/>
  <c r="G79" i="50" s="1"/>
  <c r="G78" i="50" s="1"/>
  <c r="G39" i="50"/>
  <c r="G38" i="50" s="1"/>
  <c r="G37" i="50" s="1"/>
  <c r="G36" i="50" s="1"/>
  <c r="G35" i="50" s="1"/>
  <c r="G33" i="50"/>
  <c r="G32" i="50" s="1"/>
  <c r="G31" i="50" s="1"/>
  <c r="G30" i="50" s="1"/>
  <c r="G28" i="50"/>
  <c r="G27" i="50" s="1"/>
  <c r="G26" i="50" s="1"/>
  <c r="G25" i="50" s="1"/>
  <c r="G19" i="50"/>
  <c r="G18" i="50" s="1"/>
  <c r="G17" i="50" s="1"/>
  <c r="G16" i="50" s="1"/>
  <c r="G15" i="50" s="1"/>
  <c r="H178" i="51" l="1"/>
  <c r="H177" i="51" s="1"/>
  <c r="H176" i="51" s="1"/>
  <c r="H175" i="51" s="1"/>
  <c r="G24" i="51"/>
  <c r="H24" i="51"/>
  <c r="G91" i="51"/>
  <c r="G90" i="51" s="1"/>
  <c r="G89" i="51" s="1"/>
  <c r="G88" i="51" s="1"/>
  <c r="G87" i="51" s="1"/>
  <c r="G167" i="51"/>
  <c r="G166" i="51" s="1"/>
  <c r="G165" i="51" s="1"/>
  <c r="G164" i="51" s="1"/>
  <c r="H199" i="51"/>
  <c r="H198" i="51" s="1"/>
  <c r="H197" i="51" s="1"/>
  <c r="G74" i="51"/>
  <c r="G178" i="51"/>
  <c r="G177" i="51" s="1"/>
  <c r="G176" i="51" s="1"/>
  <c r="G175" i="51" s="1"/>
  <c r="H48" i="51"/>
  <c r="H47" i="51" s="1"/>
  <c r="H46" i="51" s="1"/>
  <c r="H126" i="51"/>
  <c r="H125" i="51" s="1"/>
  <c r="H124" i="51" s="1"/>
  <c r="H123" i="51" s="1"/>
  <c r="G199" i="51"/>
  <c r="G198" i="51" s="1"/>
  <c r="G197" i="51" s="1"/>
  <c r="G196" i="51" s="1"/>
  <c r="G195" i="51" s="1"/>
  <c r="G194" i="51" s="1"/>
  <c r="H222" i="51"/>
  <c r="H221" i="51" s="1"/>
  <c r="H220" i="51" s="1"/>
  <c r="H219" i="51" s="1"/>
  <c r="H218" i="51" s="1"/>
  <c r="H217" i="51" s="1"/>
  <c r="G153" i="51"/>
  <c r="G152" i="51" s="1"/>
  <c r="G151" i="51" s="1"/>
  <c r="G135" i="51" s="1"/>
  <c r="H153" i="51"/>
  <c r="H152" i="51" s="1"/>
  <c r="H151" i="51" s="1"/>
  <c r="H135" i="51" s="1"/>
  <c r="H67" i="51"/>
  <c r="H66" i="51" s="1"/>
  <c r="H65" i="51" s="1"/>
  <c r="G110" i="51"/>
  <c r="G109" i="51" s="1"/>
  <c r="G222" i="51"/>
  <c r="G221" i="51" s="1"/>
  <c r="G220" i="51" s="1"/>
  <c r="G219" i="51" s="1"/>
  <c r="G218" i="51" s="1"/>
  <c r="G217" i="51" s="1"/>
  <c r="H196" i="51"/>
  <c r="H195" i="51" s="1"/>
  <c r="H194" i="51" s="1"/>
  <c r="G48" i="51"/>
  <c r="G47" i="51" s="1"/>
  <c r="G46" i="51" s="1"/>
  <c r="G67" i="51"/>
  <c r="G66" i="51" s="1"/>
  <c r="G65" i="51" s="1"/>
  <c r="H91" i="51"/>
  <c r="H90" i="51" s="1"/>
  <c r="H89" i="51" s="1"/>
  <c r="H88" i="51" s="1"/>
  <c r="H87" i="51" s="1"/>
  <c r="G126" i="51"/>
  <c r="G125" i="51" s="1"/>
  <c r="G124" i="51" s="1"/>
  <c r="G123" i="51" s="1"/>
  <c r="H167" i="51"/>
  <c r="H166" i="51" s="1"/>
  <c r="H165" i="51" s="1"/>
  <c r="H164" i="51" s="1"/>
  <c r="H110" i="51"/>
  <c r="H109" i="51" s="1"/>
  <c r="H74" i="51"/>
  <c r="G24" i="50"/>
  <c r="G88" i="50"/>
  <c r="G87" i="50" s="1"/>
  <c r="G86" i="50" s="1"/>
  <c r="G85" i="50" s="1"/>
  <c r="G84" i="50" s="1"/>
  <c r="G223" i="50"/>
  <c r="G222" i="50" s="1"/>
  <c r="G221" i="50" s="1"/>
  <c r="G220" i="50" s="1"/>
  <c r="G219" i="50" s="1"/>
  <c r="G218" i="50" s="1"/>
  <c r="G199" i="50"/>
  <c r="G198" i="50" s="1"/>
  <c r="G197" i="50" s="1"/>
  <c r="G196" i="50" s="1"/>
  <c r="G195" i="50" s="1"/>
  <c r="G194" i="50" s="1"/>
  <c r="G178" i="50"/>
  <c r="G177" i="50" s="1"/>
  <c r="G176" i="50" s="1"/>
  <c r="G175" i="50" s="1"/>
  <c r="G166" i="50"/>
  <c r="G165" i="50" s="1"/>
  <c r="G164" i="50" s="1"/>
  <c r="G163" i="50" s="1"/>
  <c r="G123" i="50"/>
  <c r="G122" i="50" s="1"/>
  <c r="G121" i="50" s="1"/>
  <c r="G120" i="50" s="1"/>
  <c r="G107" i="50"/>
  <c r="G106" i="50" s="1"/>
  <c r="G64" i="50"/>
  <c r="G63" i="50" s="1"/>
  <c r="G62" i="50" s="1"/>
  <c r="G44" i="50"/>
  <c r="G43" i="50" s="1"/>
  <c r="G42" i="50" s="1"/>
  <c r="G150" i="50"/>
  <c r="G149" i="50" s="1"/>
  <c r="G148" i="50" s="1"/>
  <c r="G132" i="50" s="1"/>
  <c r="G71" i="50"/>
  <c r="H163" i="51" l="1"/>
  <c r="G163" i="51"/>
  <c r="G100" i="51"/>
  <c r="H100" i="51"/>
  <c r="H41" i="51"/>
  <c r="H7" i="51" s="1"/>
  <c r="G41" i="51"/>
  <c r="G7" i="51" s="1"/>
  <c r="G97" i="50"/>
  <c r="G162" i="50"/>
  <c r="G41" i="50"/>
  <c r="G6" i="50" s="1"/>
  <c r="H234" i="51" l="1"/>
  <c r="G234" i="51"/>
  <c r="G236" i="50"/>
  <c r="D19" i="32" l="1"/>
  <c r="D7" i="32"/>
  <c r="E13" i="49"/>
  <c r="E12" i="49" s="1"/>
  <c r="D13" i="49"/>
  <c r="D12" i="49" s="1"/>
  <c r="E148" i="49"/>
  <c r="E147" i="49" s="1"/>
  <c r="E146" i="49" s="1"/>
  <c r="E145" i="49" s="1"/>
  <c r="E144" i="49" s="1"/>
  <c r="E142" i="49"/>
  <c r="E141" i="49" s="1"/>
  <c r="E137" i="49" s="1"/>
  <c r="E139" i="49"/>
  <c r="E138" i="49" s="1"/>
  <c r="E134" i="49"/>
  <c r="E133" i="49" s="1"/>
  <c r="E131" i="49"/>
  <c r="E130" i="49" s="1"/>
  <c r="E125" i="49"/>
  <c r="E124" i="49" s="1"/>
  <c r="E123" i="49" s="1"/>
  <c r="E122" i="49" s="1"/>
  <c r="E120" i="49"/>
  <c r="E119" i="49" s="1"/>
  <c r="E118" i="49" s="1"/>
  <c r="E117" i="49" s="1"/>
  <c r="E115" i="49"/>
  <c r="E114" i="49" s="1"/>
  <c r="E113" i="49" s="1"/>
  <c r="E111" i="49"/>
  <c r="E110" i="49" s="1"/>
  <c r="E108" i="49"/>
  <c r="E107" i="49" s="1"/>
  <c r="E102" i="49"/>
  <c r="E101" i="49" s="1"/>
  <c r="E100" i="49" s="1"/>
  <c r="E99" i="49" s="1"/>
  <c r="E97" i="49"/>
  <c r="E95" i="49"/>
  <c r="E90" i="49"/>
  <c r="E89" i="49" s="1"/>
  <c r="E88" i="49" s="1"/>
  <c r="E87" i="49" s="1"/>
  <c r="E85" i="49"/>
  <c r="E84" i="49" s="1"/>
  <c r="E83" i="49" s="1"/>
  <c r="E81" i="49"/>
  <c r="E79" i="49"/>
  <c r="E74" i="49"/>
  <c r="E72" i="49"/>
  <c r="E70" i="49"/>
  <c r="E64" i="49"/>
  <c r="E60" i="49"/>
  <c r="E59" i="49" s="1"/>
  <c r="E57" i="49"/>
  <c r="E56" i="49" s="1"/>
  <c r="E54" i="49"/>
  <c r="E53" i="49" s="1"/>
  <c r="E51" i="49"/>
  <c r="E50" i="49" s="1"/>
  <c r="E48" i="49"/>
  <c r="E47" i="49" s="1"/>
  <c r="E45" i="49"/>
  <c r="E44" i="49" s="1"/>
  <c r="E42" i="49"/>
  <c r="E40" i="49"/>
  <c r="E38" i="49"/>
  <c r="E33" i="49"/>
  <c r="E32" i="49" s="1"/>
  <c r="E31" i="49" s="1"/>
  <c r="E30" i="49" s="1"/>
  <c r="E28" i="49"/>
  <c r="E27" i="49" s="1"/>
  <c r="E26" i="49" s="1"/>
  <c r="E25" i="49" s="1"/>
  <c r="E22" i="49"/>
  <c r="E21" i="49" s="1"/>
  <c r="E20" i="49" s="1"/>
  <c r="E18" i="49"/>
  <c r="E16" i="49"/>
  <c r="E9" i="49"/>
  <c r="E63" i="49"/>
  <c r="E62" i="49" s="1"/>
  <c r="D148" i="49"/>
  <c r="D147" i="49" s="1"/>
  <c r="D146" i="49" s="1"/>
  <c r="D145" i="49" s="1"/>
  <c r="D144" i="49" s="1"/>
  <c r="D142" i="49"/>
  <c r="D141" i="49" s="1"/>
  <c r="D137" i="49" s="1"/>
  <c r="D139" i="49"/>
  <c r="D138" i="49" s="1"/>
  <c r="D134" i="49"/>
  <c r="D133" i="49" s="1"/>
  <c r="D131" i="49"/>
  <c r="D130" i="49" s="1"/>
  <c r="D125" i="49"/>
  <c r="D124" i="49" s="1"/>
  <c r="D123" i="49" s="1"/>
  <c r="D122" i="49" s="1"/>
  <c r="D120" i="49"/>
  <c r="D119" i="49" s="1"/>
  <c r="D118" i="49" s="1"/>
  <c r="D117" i="49" s="1"/>
  <c r="D115" i="49"/>
  <c r="D114" i="49" s="1"/>
  <c r="D113" i="49" s="1"/>
  <c r="D111" i="49"/>
  <c r="D110" i="49" s="1"/>
  <c r="D108" i="49"/>
  <c r="D107" i="49" s="1"/>
  <c r="D102" i="49"/>
  <c r="D101" i="49" s="1"/>
  <c r="D100" i="49" s="1"/>
  <c r="D99" i="49" s="1"/>
  <c r="D97" i="49"/>
  <c r="D95" i="49"/>
  <c r="D90" i="49"/>
  <c r="D89" i="49" s="1"/>
  <c r="D88" i="49" s="1"/>
  <c r="D87" i="49" s="1"/>
  <c r="D85" i="49"/>
  <c r="D84" i="49" s="1"/>
  <c r="D83" i="49" s="1"/>
  <c r="D81" i="49"/>
  <c r="D79" i="49"/>
  <c r="D74" i="49"/>
  <c r="D72" i="49"/>
  <c r="D70" i="49"/>
  <c r="D64" i="49"/>
  <c r="D63" i="49" s="1"/>
  <c r="D62" i="49" s="1"/>
  <c r="D60" i="49"/>
  <c r="D59" i="49" s="1"/>
  <c r="D57" i="49"/>
  <c r="D56" i="49" s="1"/>
  <c r="D54" i="49"/>
  <c r="D53" i="49" s="1"/>
  <c r="D51" i="49"/>
  <c r="D50" i="49" s="1"/>
  <c r="D48" i="49"/>
  <c r="D47" i="49" s="1"/>
  <c r="D45" i="49"/>
  <c r="D44" i="49" s="1"/>
  <c r="D42" i="49"/>
  <c r="D40" i="49"/>
  <c r="D38" i="49"/>
  <c r="D33" i="49"/>
  <c r="D32" i="49" s="1"/>
  <c r="D31" i="49" s="1"/>
  <c r="D30" i="49" s="1"/>
  <c r="D28" i="49"/>
  <c r="D27" i="49" s="1"/>
  <c r="D26" i="49" s="1"/>
  <c r="D25" i="49" s="1"/>
  <c r="D22" i="49"/>
  <c r="D21" i="49" s="1"/>
  <c r="D20" i="49" s="1"/>
  <c r="D18" i="49"/>
  <c r="D16" i="49"/>
  <c r="D9" i="49"/>
  <c r="D144" i="31"/>
  <c r="D143" i="31" s="1"/>
  <c r="D142" i="31" s="1"/>
  <c r="D141" i="31" s="1"/>
  <c r="D140" i="31" s="1"/>
  <c r="D138" i="31"/>
  <c r="D137" i="31" s="1"/>
  <c r="D135" i="31"/>
  <c r="D134" i="31" s="1"/>
  <c r="D130" i="31"/>
  <c r="D129" i="31" s="1"/>
  <c r="D127" i="31"/>
  <c r="D126" i="31" s="1"/>
  <c r="D125" i="31" s="1"/>
  <c r="D124" i="31" s="1"/>
  <c r="D121" i="31"/>
  <c r="D120" i="31" s="1"/>
  <c r="D119" i="31" s="1"/>
  <c r="D118" i="31" s="1"/>
  <c r="D116" i="31"/>
  <c r="D115" i="31" s="1"/>
  <c r="D114" i="31" s="1"/>
  <c r="D113" i="31" s="1"/>
  <c r="D111" i="31"/>
  <c r="D110" i="31" s="1"/>
  <c r="D109" i="31" s="1"/>
  <c r="D107" i="31"/>
  <c r="D106" i="31" s="1"/>
  <c r="D104" i="31"/>
  <c r="D103" i="31" s="1"/>
  <c r="D98" i="31"/>
  <c r="D97" i="31" s="1"/>
  <c r="D96" i="31" s="1"/>
  <c r="D95" i="31" s="1"/>
  <c r="D93" i="31"/>
  <c r="D91" i="31"/>
  <c r="D86" i="31"/>
  <c r="D85" i="31" s="1"/>
  <c r="D84" i="31" s="1"/>
  <c r="D83" i="31" s="1"/>
  <c r="D81" i="31"/>
  <c r="D80" i="31" s="1"/>
  <c r="D79" i="31" s="1"/>
  <c r="D77" i="31"/>
  <c r="D75" i="31"/>
  <c r="D70" i="31"/>
  <c r="D68" i="31"/>
  <c r="D66" i="31"/>
  <c r="D60" i="31"/>
  <c r="D59" i="31" s="1"/>
  <c r="D58" i="31" s="1"/>
  <c r="D56" i="31"/>
  <c r="D55" i="31" s="1"/>
  <c r="D50" i="31"/>
  <c r="D49" i="31" s="1"/>
  <c r="D54" i="31"/>
  <c r="D53" i="31" s="1"/>
  <c r="D52" i="31" s="1"/>
  <c r="D47" i="31"/>
  <c r="D46" i="31" s="1"/>
  <c r="D44" i="31"/>
  <c r="D43" i="31" s="1"/>
  <c r="D41" i="31"/>
  <c r="D40" i="31" s="1"/>
  <c r="D38" i="31"/>
  <c r="D36" i="31"/>
  <c r="D34" i="31"/>
  <c r="D29" i="31"/>
  <c r="D28" i="31" s="1"/>
  <c r="D27" i="31" s="1"/>
  <c r="D26" i="31" s="1"/>
  <c r="D24" i="31"/>
  <c r="D23" i="31" s="1"/>
  <c r="D22" i="31" s="1"/>
  <c r="D21" i="31" s="1"/>
  <c r="D9" i="31"/>
  <c r="D8" i="31" s="1"/>
  <c r="D18" i="31"/>
  <c r="D17" i="31" s="1"/>
  <c r="D16" i="31" s="1"/>
  <c r="D14" i="31"/>
  <c r="D12" i="31"/>
  <c r="G94" i="48"/>
  <c r="G93" i="48" s="1"/>
  <c r="G92" i="48" s="1"/>
  <c r="G91" i="48" s="1"/>
  <c r="G99" i="48"/>
  <c r="G98" i="48" s="1"/>
  <c r="G97" i="48" s="1"/>
  <c r="G96" i="48" s="1"/>
  <c r="F99" i="48"/>
  <c r="F98" i="48" s="1"/>
  <c r="F97" i="48" s="1"/>
  <c r="F96" i="48" s="1"/>
  <c r="F94" i="48"/>
  <c r="F93" i="48" s="1"/>
  <c r="F92" i="48" s="1"/>
  <c r="F91" i="48" s="1"/>
  <c r="F94" i="29"/>
  <c r="F93" i="29" s="1"/>
  <c r="F92" i="29" s="1"/>
  <c r="F91" i="29" s="1"/>
  <c r="F89" i="29"/>
  <c r="F88" i="29" s="1"/>
  <c r="F87" i="29" s="1"/>
  <c r="F86" i="29" s="1"/>
  <c r="G70" i="48"/>
  <c r="G69" i="48" s="1"/>
  <c r="G68" i="48" s="1"/>
  <c r="G67" i="48" s="1"/>
  <c r="G65" i="48"/>
  <c r="G64" i="48" s="1"/>
  <c r="G63" i="48" s="1"/>
  <c r="G62" i="48" s="1"/>
  <c r="F70" i="48"/>
  <c r="F69" i="48" s="1"/>
  <c r="F68" i="48" s="1"/>
  <c r="F67" i="48" s="1"/>
  <c r="F65" i="48"/>
  <c r="F64" i="48" s="1"/>
  <c r="F63" i="48" s="1"/>
  <c r="F62" i="48" s="1"/>
  <c r="F65" i="29"/>
  <c r="F64" i="29" s="1"/>
  <c r="F63" i="29" s="1"/>
  <c r="F62" i="29" s="1"/>
  <c r="F60" i="29"/>
  <c r="F59" i="29" s="1"/>
  <c r="F58" i="29" s="1"/>
  <c r="F57" i="29" s="1"/>
  <c r="D33" i="31" l="1"/>
  <c r="D32" i="31" s="1"/>
  <c r="D31" i="31" s="1"/>
  <c r="D102" i="31"/>
  <c r="D101" i="31" s="1"/>
  <c r="D100" i="31"/>
  <c r="D11" i="31"/>
  <c r="D7" i="31" s="1"/>
  <c r="D6" i="31" s="1"/>
  <c r="D74" i="31"/>
  <c r="D73" i="31" s="1"/>
  <c r="D72" i="31" s="1"/>
  <c r="D90" i="31"/>
  <c r="D89" i="31" s="1"/>
  <c r="D88" i="31" s="1"/>
  <c r="E24" i="49"/>
  <c r="E78" i="49"/>
  <c r="E77" i="49" s="1"/>
  <c r="E76" i="49" s="1"/>
  <c r="E94" i="49"/>
  <c r="E93" i="49" s="1"/>
  <c r="E92" i="49" s="1"/>
  <c r="E15" i="49"/>
  <c r="F90" i="48"/>
  <c r="F89" i="48" s="1"/>
  <c r="E69" i="49"/>
  <c r="E68" i="49" s="1"/>
  <c r="E67" i="49" s="1"/>
  <c r="D94" i="49"/>
  <c r="D93" i="49" s="1"/>
  <c r="D92" i="49" s="1"/>
  <c r="E37" i="49"/>
  <c r="D24" i="49"/>
  <c r="E106" i="49"/>
  <c r="E105" i="49" s="1"/>
  <c r="E104" i="49" s="1"/>
  <c r="E136" i="49"/>
  <c r="E36" i="49"/>
  <c r="E35" i="49" s="1"/>
  <c r="E129" i="49"/>
  <c r="E128" i="49" s="1"/>
  <c r="D136" i="49"/>
  <c r="D78" i="49"/>
  <c r="D77" i="49" s="1"/>
  <c r="D76" i="49" s="1"/>
  <c r="D37" i="49"/>
  <c r="D36" i="49" s="1"/>
  <c r="D35" i="49" s="1"/>
  <c r="D69" i="49"/>
  <c r="D68" i="49" s="1"/>
  <c r="D67" i="49" s="1"/>
  <c r="D129" i="49"/>
  <c r="D128" i="49" s="1"/>
  <c r="D106" i="49"/>
  <c r="D105" i="49" s="1"/>
  <c r="D104" i="49" s="1"/>
  <c r="D15" i="49"/>
  <c r="D133" i="31"/>
  <c r="D132" i="31" s="1"/>
  <c r="D123" i="31" s="1"/>
  <c r="D20" i="31"/>
  <c r="D65" i="31"/>
  <c r="D64" i="31" s="1"/>
  <c r="D63" i="31" s="1"/>
  <c r="G90" i="48"/>
  <c r="G89" i="48" s="1"/>
  <c r="F85" i="29"/>
  <c r="F84" i="29" s="1"/>
  <c r="G61" i="48"/>
  <c r="F61" i="48"/>
  <c r="F56" i="29"/>
  <c r="D62" i="31" l="1"/>
  <c r="D146" i="31" s="1"/>
  <c r="E8" i="49"/>
  <c r="E7" i="49" s="1"/>
  <c r="D8" i="49"/>
  <c r="D7" i="49" s="1"/>
  <c r="E66" i="49"/>
  <c r="E127" i="49"/>
  <c r="D127" i="49"/>
  <c r="D66" i="49"/>
  <c r="G40" i="48"/>
  <c r="G39" i="48" s="1"/>
  <c r="G38" i="48" s="1"/>
  <c r="F40" i="48"/>
  <c r="F39" i="48" s="1"/>
  <c r="F38" i="48" s="1"/>
  <c r="G193" i="48"/>
  <c r="G191" i="48"/>
  <c r="G189" i="48"/>
  <c r="G181" i="48"/>
  <c r="G180" i="48" s="1"/>
  <c r="G179" i="48" s="1"/>
  <c r="G178" i="48" s="1"/>
  <c r="G176" i="48"/>
  <c r="G175" i="48" s="1"/>
  <c r="G174" i="48" s="1"/>
  <c r="G172" i="48"/>
  <c r="G170" i="48"/>
  <c r="G162" i="48"/>
  <c r="G161" i="48" s="1"/>
  <c r="G160" i="48" s="1"/>
  <c r="G159" i="48" s="1"/>
  <c r="G158" i="48" s="1"/>
  <c r="G156" i="48"/>
  <c r="G155" i="48" s="1"/>
  <c r="G153" i="48"/>
  <c r="G152" i="48" s="1"/>
  <c r="G146" i="48"/>
  <c r="G145" i="48" s="1"/>
  <c r="G141" i="48" s="1"/>
  <c r="G143" i="48"/>
  <c r="G142" i="48" s="1"/>
  <c r="G135" i="48"/>
  <c r="G134" i="48" s="1"/>
  <c r="G132" i="48"/>
  <c r="G131" i="48" s="1"/>
  <c r="G129" i="48"/>
  <c r="G128" i="48" s="1"/>
  <c r="G123" i="48"/>
  <c r="G122" i="48" s="1"/>
  <c r="G121" i="48" s="1"/>
  <c r="G120" i="48" s="1"/>
  <c r="G119" i="48" s="1"/>
  <c r="G117" i="48"/>
  <c r="G116" i="48" s="1"/>
  <c r="G115" i="48" s="1"/>
  <c r="G114" i="48" s="1"/>
  <c r="G113" i="48" s="1"/>
  <c r="G112" i="48" s="1"/>
  <c r="G109" i="48"/>
  <c r="G108" i="48" s="1"/>
  <c r="G106" i="48"/>
  <c r="G105" i="48" s="1"/>
  <c r="G87" i="48"/>
  <c r="G86" i="48" s="1"/>
  <c r="G85" i="48" s="1"/>
  <c r="G84" i="48" s="1"/>
  <c r="G83" i="48" s="1"/>
  <c r="G82" i="48" s="1"/>
  <c r="G79" i="48"/>
  <c r="G77" i="48"/>
  <c r="G59" i="48"/>
  <c r="G57" i="48"/>
  <c r="G52" i="48"/>
  <c r="G51" i="48" s="1"/>
  <c r="G49" i="48"/>
  <c r="G47" i="48"/>
  <c r="G45" i="48"/>
  <c r="G35" i="48"/>
  <c r="G34" i="48" s="1"/>
  <c r="G33" i="48" s="1"/>
  <c r="G32" i="48" s="1"/>
  <c r="G31" i="48" s="1"/>
  <c r="G29" i="48"/>
  <c r="G28" i="48" s="1"/>
  <c r="G27" i="48" s="1"/>
  <c r="G26" i="48" s="1"/>
  <c r="G24" i="48"/>
  <c r="G23" i="48" s="1"/>
  <c r="G22" i="48" s="1"/>
  <c r="G21" i="48" s="1"/>
  <c r="G18" i="48"/>
  <c r="G17" i="48" s="1"/>
  <c r="G16" i="48" s="1"/>
  <c r="G15" i="48" s="1"/>
  <c r="G14" i="48" s="1"/>
  <c r="G12" i="48"/>
  <c r="G11" i="48" s="1"/>
  <c r="G10" i="48" s="1"/>
  <c r="G9" i="48" s="1"/>
  <c r="G8" i="48" s="1"/>
  <c r="F193" i="48"/>
  <c r="F191" i="48"/>
  <c r="F189" i="48"/>
  <c r="F181" i="48"/>
  <c r="F180" i="48" s="1"/>
  <c r="F179" i="48" s="1"/>
  <c r="F178" i="48" s="1"/>
  <c r="F176" i="48"/>
  <c r="F175" i="48" s="1"/>
  <c r="F174" i="48" s="1"/>
  <c r="F172" i="48"/>
  <c r="F170" i="48"/>
  <c r="F162" i="48"/>
  <c r="F161" i="48" s="1"/>
  <c r="F160" i="48" s="1"/>
  <c r="F159" i="48" s="1"/>
  <c r="F158" i="48" s="1"/>
  <c r="F156" i="48"/>
  <c r="F155" i="48" s="1"/>
  <c r="F153" i="48"/>
  <c r="F152" i="48" s="1"/>
  <c r="F146" i="48"/>
  <c r="F145" i="48" s="1"/>
  <c r="F141" i="48" s="1"/>
  <c r="F143" i="48"/>
  <c r="F142" i="48" s="1"/>
  <c r="F135" i="48"/>
  <c r="F134" i="48" s="1"/>
  <c r="F132" i="48"/>
  <c r="F131" i="48" s="1"/>
  <c r="F129" i="48"/>
  <c r="F128" i="48" s="1"/>
  <c r="F123" i="48"/>
  <c r="F122" i="48" s="1"/>
  <c r="F121" i="48" s="1"/>
  <c r="F120" i="48" s="1"/>
  <c r="F119" i="48" s="1"/>
  <c r="F117" i="48"/>
  <c r="F116" i="48" s="1"/>
  <c r="F115" i="48" s="1"/>
  <c r="F114" i="48" s="1"/>
  <c r="F113" i="48" s="1"/>
  <c r="F112" i="48" s="1"/>
  <c r="F109" i="48"/>
  <c r="F108" i="48" s="1"/>
  <c r="F106" i="48"/>
  <c r="F105" i="48" s="1"/>
  <c r="F87" i="48"/>
  <c r="F86" i="48" s="1"/>
  <c r="F85" i="48" s="1"/>
  <c r="F84" i="48" s="1"/>
  <c r="F83" i="48" s="1"/>
  <c r="F82" i="48" s="1"/>
  <c r="F79" i="48"/>
  <c r="F77" i="48"/>
  <c r="F59" i="48"/>
  <c r="F57" i="48"/>
  <c r="F52" i="48"/>
  <c r="F51" i="48" s="1"/>
  <c r="F49" i="48"/>
  <c r="F47" i="48"/>
  <c r="F45" i="48"/>
  <c r="F35" i="48"/>
  <c r="F34" i="48" s="1"/>
  <c r="F33" i="48" s="1"/>
  <c r="F32" i="48" s="1"/>
  <c r="F31" i="48" s="1"/>
  <c r="F29" i="48"/>
  <c r="F28" i="48" s="1"/>
  <c r="F27" i="48" s="1"/>
  <c r="F26" i="48" s="1"/>
  <c r="F24" i="48"/>
  <c r="F23" i="48" s="1"/>
  <c r="F22" i="48" s="1"/>
  <c r="F21" i="48" s="1"/>
  <c r="F18" i="48"/>
  <c r="F17" i="48" s="1"/>
  <c r="F16" i="48" s="1"/>
  <c r="F15" i="48" s="1"/>
  <c r="F14" i="48" s="1"/>
  <c r="F12" i="48"/>
  <c r="F11" i="48" s="1"/>
  <c r="F10" i="48" s="1"/>
  <c r="F9" i="48" s="1"/>
  <c r="F8" i="48" s="1"/>
  <c r="F138" i="29"/>
  <c r="F137" i="29" s="1"/>
  <c r="F127" i="29"/>
  <c r="F126" i="29" s="1"/>
  <c r="F130" i="29"/>
  <c r="F129" i="29" s="1"/>
  <c r="F54" i="29"/>
  <c r="F52" i="29"/>
  <c r="F47" i="29"/>
  <c r="F46" i="29" s="1"/>
  <c r="F44" i="29"/>
  <c r="F40" i="29"/>
  <c r="E150" i="49" l="1"/>
  <c r="E152" i="49" s="1"/>
  <c r="D150" i="49"/>
  <c r="D152" i="49" s="1"/>
  <c r="G188" i="48"/>
  <c r="G187" i="48" s="1"/>
  <c r="G186" i="48" s="1"/>
  <c r="G185" i="48" s="1"/>
  <c r="G184" i="48" s="1"/>
  <c r="G183" i="48" s="1"/>
  <c r="G76" i="48"/>
  <c r="G75" i="48" s="1"/>
  <c r="G74" i="48" s="1"/>
  <c r="G73" i="48" s="1"/>
  <c r="G72" i="48" s="1"/>
  <c r="G169" i="48"/>
  <c r="G168" i="48" s="1"/>
  <c r="G167" i="48" s="1"/>
  <c r="G166" i="48" s="1"/>
  <c r="G165" i="48" s="1"/>
  <c r="G164" i="48" s="1"/>
  <c r="G56" i="48"/>
  <c r="G55" i="48" s="1"/>
  <c r="G54" i="48" s="1"/>
  <c r="G140" i="48"/>
  <c r="G139" i="48" s="1"/>
  <c r="G138" i="48" s="1"/>
  <c r="G104" i="48"/>
  <c r="G103" i="48" s="1"/>
  <c r="G102" i="48" s="1"/>
  <c r="G101" i="48" s="1"/>
  <c r="G81" i="48" s="1"/>
  <c r="G44" i="48"/>
  <c r="G43" i="48" s="1"/>
  <c r="G42" i="48" s="1"/>
  <c r="G151" i="48"/>
  <c r="G150" i="48" s="1"/>
  <c r="G149" i="48" s="1"/>
  <c r="G148" i="48" s="1"/>
  <c r="F56" i="48"/>
  <c r="F55" i="48" s="1"/>
  <c r="F54" i="48" s="1"/>
  <c r="F151" i="48"/>
  <c r="F150" i="48" s="1"/>
  <c r="F149" i="48" s="1"/>
  <c r="F148" i="48" s="1"/>
  <c r="G127" i="48"/>
  <c r="G126" i="48" s="1"/>
  <c r="G125" i="48" s="1"/>
  <c r="G111" i="48" s="1"/>
  <c r="G20" i="48"/>
  <c r="F76" i="48"/>
  <c r="F75" i="48" s="1"/>
  <c r="F74" i="48" s="1"/>
  <c r="F73" i="48" s="1"/>
  <c r="F72" i="48" s="1"/>
  <c r="F104" i="48"/>
  <c r="F103" i="48" s="1"/>
  <c r="F102" i="48" s="1"/>
  <c r="F101" i="48" s="1"/>
  <c r="F81" i="48" s="1"/>
  <c r="F140" i="48"/>
  <c r="F139" i="48" s="1"/>
  <c r="F138" i="48" s="1"/>
  <c r="F44" i="48"/>
  <c r="F43" i="48" s="1"/>
  <c r="F42" i="48" s="1"/>
  <c r="F188" i="48"/>
  <c r="F187" i="48" s="1"/>
  <c r="F186" i="48" s="1"/>
  <c r="F185" i="48" s="1"/>
  <c r="F184" i="48" s="1"/>
  <c r="F183" i="48" s="1"/>
  <c r="F127" i="48"/>
  <c r="F126" i="48" s="1"/>
  <c r="F125" i="48" s="1"/>
  <c r="F111" i="48" s="1"/>
  <c r="F169" i="48"/>
  <c r="F168" i="48" s="1"/>
  <c r="F167" i="48" s="1"/>
  <c r="F166" i="48" s="1"/>
  <c r="F165" i="48" s="1"/>
  <c r="F164" i="48" s="1"/>
  <c r="F20" i="48"/>
  <c r="F51" i="29"/>
  <c r="F50" i="29" s="1"/>
  <c r="F49" i="29" s="1"/>
  <c r="F37" i="48" l="1"/>
  <c r="F7" i="48" s="1"/>
  <c r="G37" i="48"/>
  <c r="G7" i="48" s="1"/>
  <c r="G137" i="48"/>
  <c r="F137" i="48"/>
  <c r="F23" i="29"/>
  <c r="F22" i="29" s="1"/>
  <c r="F21" i="29" s="1"/>
  <c r="F20" i="29" s="1"/>
  <c r="G195" i="48" l="1"/>
  <c r="G197" i="48" s="1"/>
  <c r="F195" i="48"/>
  <c r="F197" i="48" s="1"/>
  <c r="B5" i="11" l="1"/>
  <c r="F176" i="29"/>
  <c r="F175" i="29" s="1"/>
  <c r="F174" i="29" s="1"/>
  <c r="F74" i="29" l="1"/>
  <c r="F188" i="29"/>
  <c r="D14" i="47"/>
  <c r="D28" i="47"/>
  <c r="D30" i="47"/>
  <c r="D33" i="47"/>
  <c r="C33" i="47"/>
  <c r="D23" i="47"/>
  <c r="D21" i="47"/>
  <c r="D18" i="47"/>
  <c r="D16" i="47" s="1"/>
  <c r="D13" i="47"/>
  <c r="D8" i="47"/>
  <c r="C35" i="47"/>
  <c r="C30" i="47"/>
  <c r="C28" i="47"/>
  <c r="C23" i="47"/>
  <c r="C21" i="47"/>
  <c r="C18" i="47"/>
  <c r="C16" i="47" s="1"/>
  <c r="C14" i="47"/>
  <c r="C13" i="47"/>
  <c r="C8" i="47"/>
  <c r="C32" i="46"/>
  <c r="C13" i="46"/>
  <c r="C12" i="46" s="1"/>
  <c r="C34" i="46"/>
  <c r="C29" i="46"/>
  <c r="C27" i="46"/>
  <c r="C22" i="46"/>
  <c r="C20" i="46"/>
  <c r="C17" i="46"/>
  <c r="C15" i="46" s="1"/>
  <c r="C7" i="46"/>
  <c r="D27" i="47" l="1"/>
  <c r="C7" i="47"/>
  <c r="C27" i="47"/>
  <c r="D7" i="47"/>
  <c r="C26" i="46"/>
  <c r="C6" i="46"/>
  <c r="D37" i="47" l="1"/>
  <c r="C37" i="47"/>
  <c r="C36" i="46"/>
  <c r="F124" i="29" l="1"/>
  <c r="F123" i="29" s="1"/>
  <c r="F122" i="29" l="1"/>
  <c r="F121" i="29" s="1"/>
  <c r="F120" i="29" s="1"/>
  <c r="E30" i="41" l="1"/>
  <c r="E28" i="41"/>
  <c r="E24" i="41"/>
  <c r="E20" i="41"/>
  <c r="E16" i="41"/>
  <c r="E14" i="41"/>
  <c r="E8" i="41"/>
  <c r="D30" i="41"/>
  <c r="D28" i="41"/>
  <c r="D24" i="41"/>
  <c r="D20" i="41"/>
  <c r="D16" i="41"/>
  <c r="D14" i="41"/>
  <c r="D8" i="41"/>
  <c r="E32" i="41" l="1"/>
  <c r="D32" i="41"/>
  <c r="E9" i="38" l="1"/>
  <c r="E12" i="38" s="1"/>
  <c r="D9" i="38"/>
  <c r="D12" i="38" s="1"/>
  <c r="C11" i="37"/>
  <c r="C9" i="37"/>
  <c r="C6" i="37"/>
  <c r="B11" i="37"/>
  <c r="B9" i="37"/>
  <c r="B6" i="37"/>
  <c r="B12" i="11"/>
  <c r="C14" i="37" l="1"/>
  <c r="B14" i="37"/>
  <c r="D8" i="36" l="1"/>
  <c r="D16" i="36" s="1"/>
  <c r="D18" i="36"/>
  <c r="D17" i="36" s="1"/>
  <c r="F112" i="29"/>
  <c r="F111" i="29" s="1"/>
  <c r="F110" i="29" s="1"/>
  <c r="F109" i="29" s="1"/>
  <c r="F108" i="29" s="1"/>
  <c r="F107" i="29" s="1"/>
  <c r="C18" i="36" l="1"/>
  <c r="C17" i="36" s="1"/>
  <c r="C8" i="36"/>
  <c r="C16" i="36" s="1"/>
  <c r="C17" i="34" l="1"/>
  <c r="C16" i="34" s="1"/>
  <c r="C7" i="34"/>
  <c r="C15" i="34" s="1"/>
  <c r="F157" i="29" l="1"/>
  <c r="F156" i="29" s="1"/>
  <c r="F155" i="29" s="1"/>
  <c r="F154" i="29" s="1"/>
  <c r="D29" i="32" l="1"/>
  <c r="D27" i="32"/>
  <c r="D23" i="32"/>
  <c r="D15" i="32"/>
  <c r="D13" i="32"/>
  <c r="F186" i="29"/>
  <c r="F184" i="29"/>
  <c r="F171" i="29"/>
  <c r="F170" i="29" s="1"/>
  <c r="F169" i="29" s="1"/>
  <c r="F167" i="29"/>
  <c r="F165" i="29"/>
  <c r="F151" i="29"/>
  <c r="F150" i="29" s="1"/>
  <c r="F148" i="29"/>
  <c r="F147" i="29" s="1"/>
  <c r="F141" i="29"/>
  <c r="F140" i="29" s="1"/>
  <c r="F136" i="29" s="1"/>
  <c r="F118" i="29"/>
  <c r="F117" i="29" s="1"/>
  <c r="F116" i="29" s="1"/>
  <c r="F104" i="29"/>
  <c r="F103" i="29" s="1"/>
  <c r="F101" i="29"/>
  <c r="F100" i="29" s="1"/>
  <c r="F82" i="29"/>
  <c r="F81" i="29" s="1"/>
  <c r="F80" i="29" s="1"/>
  <c r="F79" i="29" s="1"/>
  <c r="F78" i="29" s="1"/>
  <c r="F77" i="29" s="1"/>
  <c r="F72" i="29"/>
  <c r="F42" i="29"/>
  <c r="F39" i="29" s="1"/>
  <c r="F38" i="29" s="1"/>
  <c r="F34" i="29"/>
  <c r="F33" i="29" s="1"/>
  <c r="F28" i="29"/>
  <c r="F27" i="29" s="1"/>
  <c r="F17" i="29"/>
  <c r="F16" i="29" s="1"/>
  <c r="F15" i="29" s="1"/>
  <c r="F14" i="29" s="1"/>
  <c r="F11" i="29"/>
  <c r="F10" i="29" s="1"/>
  <c r="F9" i="29" s="1"/>
  <c r="F146" i="29" l="1"/>
  <c r="F145" i="29" s="1"/>
  <c r="F144" i="29" s="1"/>
  <c r="F143" i="29" s="1"/>
  <c r="F115" i="29"/>
  <c r="F114" i="29" s="1"/>
  <c r="F106" i="29" s="1"/>
  <c r="F37" i="29"/>
  <c r="F36" i="29" s="1"/>
  <c r="F26" i="29"/>
  <c r="F25" i="29" s="1"/>
  <c r="F19" i="29" s="1"/>
  <c r="F32" i="29"/>
  <c r="F31" i="29" s="1"/>
  <c r="F30" i="29" s="1"/>
  <c r="F8" i="29"/>
  <c r="F7" i="29" s="1"/>
  <c r="F71" i="29"/>
  <c r="F70" i="29" s="1"/>
  <c r="F69" i="29" s="1"/>
  <c r="F68" i="29" s="1"/>
  <c r="F67" i="29" s="1"/>
  <c r="D31" i="32"/>
  <c r="F164" i="29"/>
  <c r="F163" i="29" s="1"/>
  <c r="F162" i="29" s="1"/>
  <c r="F99" i="29"/>
  <c r="F98" i="29" s="1"/>
  <c r="F97" i="29" s="1"/>
  <c r="F96" i="29" s="1"/>
  <c r="F76" i="29" s="1"/>
  <c r="F135" i="29"/>
  <c r="F134" i="29" s="1"/>
  <c r="F133" i="29" s="1"/>
  <c r="F183" i="29"/>
  <c r="F182" i="29" s="1"/>
  <c r="F181" i="29" s="1"/>
  <c r="F180" i="29" s="1"/>
  <c r="F179" i="29" s="1"/>
  <c r="F178" i="29" s="1"/>
  <c r="F173" i="29" l="1"/>
  <c r="F161" i="29" s="1"/>
  <c r="F13" i="29"/>
  <c r="F6" i="29" s="1"/>
  <c r="F160" i="29" l="1"/>
  <c r="F159" i="29" s="1"/>
  <c r="F153" i="29"/>
  <c r="F132" i="29" s="1"/>
  <c r="F190" i="29" l="1"/>
  <c r="B14" i="11"/>
  <c r="B17" i="11" s="1"/>
  <c r="D8" i="19" l="1"/>
  <c r="D11" i="19" s="1"/>
  <c r="C9" i="17" l="1"/>
</calcChain>
</file>

<file path=xl/sharedStrings.xml><?xml version="1.0" encoding="utf-8"?>
<sst xmlns="http://schemas.openxmlformats.org/spreadsheetml/2006/main" count="2977" uniqueCount="484">
  <si>
    <t>Код бюджетной квалификации</t>
  </si>
  <si>
    <t>Доходы (Вид налога)</t>
  </si>
  <si>
    <t>000 100 00000 00 0000 000</t>
  </si>
  <si>
    <t>Доходы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</si>
  <si>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</si>
  <si>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</si>
  <si>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</si>
  <si>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</si>
  <si>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</si>
  <si>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</si>
  <si>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</si>
  <si>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</si>
  <si>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</si>
  <si>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182 106 06000 00 0000 110</t>
  </si>
  <si>
    <t>ЗЕМЕЛЬНЫЙ НАЛОГ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</si>
  <si>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</si>
  <si>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</si>
  <si>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</si>
  <si>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</si>
  <si>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000 111 00000 00 0000 000</t>
  </si>
  <si>
    <t>650 111 01050 10 0000 120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</si>
  <si>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</si>
  <si>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</si>
  <si>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650 200 00000 00 0000 000</t>
  </si>
  <si>
    <t>Всего доходов:</t>
  </si>
  <si>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</si>
  <si>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</si>
  <si>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</si>
  <si>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</si>
  <si>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</si>
  <si>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</si>
  <si>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</si>
  <si>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</si>
  <si>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</si>
  <si>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</si>
  <si>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</si>
  <si>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</si>
  <si>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</si>
  <si>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</si>
  <si>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</si>
  <si>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</si>
  <si>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</si>
  <si>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</si>
  <si>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</si>
  <si>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</si>
  <si>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 xml:space="preserve">Всего </t>
  </si>
  <si>
    <t>Код бюджетной классификации российской федерации</t>
  </si>
  <si>
    <t>Главного администратора доходов</t>
  </si>
  <si>
    <t xml:space="preserve">Доходов бюджета сельского поселения </t>
  </si>
  <si>
    <t>Наименование главного администратора доходов бюджета сельского поселения Светлый</t>
  </si>
  <si>
    <t>администрация сельского поселения Светлый</t>
  </si>
  <si>
    <t>1 08 04020 01 0000 110</t>
  </si>
  <si>
    <t>1 11 01050 10 0000 120</t>
  </si>
  <si>
    <t>1 11 05025 10 0000 120</t>
  </si>
  <si>
    <t>1 11 05035 10 0000 120</t>
  </si>
  <si>
    <t>1 11 07015 10 0000 120</t>
  </si>
  <si>
    <t>1 11 08050 10 0000 120</t>
  </si>
  <si>
    <t>1 11 09045 10 0000 120</t>
  </si>
  <si>
    <t>1 13 01995 10 0000 130</t>
  </si>
  <si>
    <t>1 13 02995 10 0000 130</t>
  </si>
  <si>
    <t>1 14 01050 10 0000 410</t>
  </si>
  <si>
    <t>1 14 02052 10 0000 410</t>
  </si>
  <si>
    <t>1 14 02052 10 0000 440</t>
  </si>
  <si>
    <t>1 14 02053 10 0000 410</t>
  </si>
  <si>
    <t>1 14 02053 10 0000 440</t>
  </si>
  <si>
    <t>1 14 04050 10 0000 420</t>
  </si>
  <si>
    <t>1 14 06025 10 0000 430</t>
  </si>
  <si>
    <t>1 16 23050 10 0000 140</t>
  </si>
  <si>
    <t>1 17 01050 10 0000 180</t>
  </si>
  <si>
    <t>1 17 05050 10 0000 180</t>
  </si>
  <si>
    <t>1 18 05000 10 0000 180</t>
  </si>
  <si>
    <t>2 02 00000 00 0000 000</t>
  </si>
  <si>
    <t>Безвозмездные поступления от других бюджетов бюджетной системы Российской Федерации</t>
  </si>
  <si>
    <t>2 07 05030 10 0000 180</t>
  </si>
  <si>
    <t>*Администрирование поступлений по группе доходов «2 02 00000 00 – безвозмездные поступления от других бюджетов бюджетной системы Российской Федерации» осуществляется администратором указанном в группировочном коде Бюджетного Кодекса Российской Федерации.</t>
  </si>
  <si>
    <t>**В части доходов, зачисляемых в бюджет сельского поселения  Светлый.</t>
  </si>
  <si>
    <t>Дума Березовского района</t>
  </si>
  <si>
    <t>116 32000 10 0000 140</t>
  </si>
  <si>
    <t>1 16 90050 10 0000 140</t>
  </si>
  <si>
    <t>*В части доходов, зачисляемых в бюджет поселения.</t>
  </si>
  <si>
    <t>Управление Федеральной налоговой службы по Ханты-Мансийскому автономному округу -Югре</t>
  </si>
  <si>
    <t>1 01 02000 01 0000 110</t>
  </si>
  <si>
    <t>Налог на доходы физических лиц *</t>
  </si>
  <si>
    <t>1 06 01000 00 0000 110</t>
  </si>
  <si>
    <t>Налог на имущество физических лиц *</t>
  </si>
  <si>
    <t>1 06 06000 00 0000 110</t>
  </si>
  <si>
    <t>Земельный налог *</t>
  </si>
  <si>
    <t>1 05 03000 10 0000 110</t>
  </si>
  <si>
    <t>Единый сельскохозяйственный налог*</t>
  </si>
  <si>
    <t>1 09 00000 00 0000 000</t>
  </si>
  <si>
    <t>Задолженность и перерасчеты по отмененным налогам, сборам и иным обязательным платежам*</t>
  </si>
  <si>
    <t>* В части доходов, зачисляемых в бюджет поселения.</t>
  </si>
  <si>
    <t>Код  главы</t>
  </si>
  <si>
    <t>Код группы, подгруппы, статьи и вида источников</t>
  </si>
  <si>
    <t xml:space="preserve">Наименование </t>
  </si>
  <si>
    <t>01 05 02 01 10 0000 510</t>
  </si>
  <si>
    <t>01 05 02 01 10 0000 610</t>
  </si>
  <si>
    <t>Перечень главных администраторов источников финансирования дефицита бюджета сельского поселения Светлый</t>
  </si>
  <si>
    <t>№ п/п</t>
  </si>
  <si>
    <t>НАИМЕНОВАНИЕ    ПОЛНОМОЧИЯ</t>
  </si>
  <si>
    <t>Всего</t>
  </si>
  <si>
    <t>№п/п</t>
  </si>
  <si>
    <t>Вид долгового обязательства</t>
  </si>
  <si>
    <t>Код  главного администратора</t>
  </si>
  <si>
    <t>Наименование кодов групп, подгрупп, статей, подстатей, элементов, видов источников внутреннего финансирования дефицита бюджета</t>
  </si>
  <si>
    <t>01 05 00 00 00 0000 000</t>
  </si>
  <si>
    <t xml:space="preserve">Изменение остатков  средств на счетах по учету средств бюджета 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</si>
  <si>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</si>
  <si>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</si>
  <si>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Всего источников внутреннего финансирования дефицита бюджета </t>
  </si>
  <si>
    <t>000</t>
  </si>
  <si>
    <t>Перечень главных администраторов доходов бюджета сельского поселения Светлый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</si>
  <si>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</si>
  <si>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</si>
  <si>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тыс.рублей</t>
  </si>
  <si>
    <t>тыс. рублей</t>
  </si>
  <si>
    <t>сумма</t>
  </si>
  <si>
    <t>Бюджетные кредиты, полученные от других бюджетов бюджетной системы Российской Федерации в валюте Российской Федерации бюджетной системы Российской Федерации</t>
  </si>
  <si>
    <t>Остаток на начало года</t>
  </si>
  <si>
    <t>1.1</t>
  </si>
  <si>
    <t>1.2</t>
  </si>
  <si>
    <t>1.3</t>
  </si>
  <si>
    <t>Общая сумма долга</t>
  </si>
  <si>
    <t xml:space="preserve">Привлечение </t>
  </si>
  <si>
    <t>Погашение</t>
  </si>
  <si>
    <t>870</t>
  </si>
  <si>
    <t>КУЛЬТУРА, КИНЕМАТОГРАФИЯ</t>
  </si>
  <si>
    <t>ФИЗИЧЕСКАЯ КУЛЬТУРА И СПОРТ</t>
  </si>
  <si>
    <t>Расходы на обеспечение функций муниципальных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</si>
  <si>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</si>
  <si>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</si>
  <si>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Резервные средства</t>
  </si>
  <si>
    <t>Иные выплаты персоналу казенных учреждений, за исключением фонда оплаты труда</t>
  </si>
  <si>
    <t>Услуги в области информационных технологий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</si>
  <si>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</si>
  <si>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</si>
  <si>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Иные межбюджетные трансферты</t>
  </si>
  <si>
    <t/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</si>
  <si>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</si>
  <si>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</si>
  <si>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</si>
  <si>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</si>
  <si>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</si>
  <si>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</si>
  <si>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</si>
  <si>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</si>
  <si>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</si>
  <si>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</si>
  <si>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</si>
  <si>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</si>
  <si>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</si>
  <si>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Подпрограмма "Создание условий для обеспечения качественными коммунальными услугами"</t>
  </si>
  <si>
    <t>Подпрограмма "Профилактика правонарушений"</t>
  </si>
  <si>
    <t>Межбюджетные трансферты</t>
  </si>
  <si>
    <t>Непрограммные расходы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</si>
  <si>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</si>
  <si>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</si>
  <si>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</si>
  <si>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</si>
  <si>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01 05 02 01 01 0000 510</t>
  </si>
  <si>
    <t>01 05 02 01 01 0000 610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</si>
  <si>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</si>
  <si>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</si>
  <si>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Дотации бюджетам сельских поселений на выравнивание бюджетной обеспеченности</t>
  </si>
  <si>
    <t xml:space="preserve">Субвенции бюджетам сельских поселений на государственную регистрацию актов гражданского состояния 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</si>
  <si>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</si>
  <si>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Прочие межбюджетные трансферты передаваемые бюджетам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</si>
  <si>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</si>
  <si>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</si>
  <si>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</si>
  <si>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</si>
  <si>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</si>
  <si>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</si>
  <si>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 бюджетов сельских поселений</t>
  </si>
  <si>
    <t>Доходы от продажи квартир, находящихся в собственности сельских поселений</t>
  </si>
  <si>
    <t>Доходы 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</si>
  <si>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 автономных учреждений),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</si>
  <si>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</si>
  <si>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</si>
  <si>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</si>
  <si>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</si>
  <si>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</si>
  <si>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Поступления в бюджеты сельских поселений (перечисления из бюджетов поселений) по урегулированию расчетов между бюджетами бюджетной системы Российской Федерации по распределенным доходам</t>
  </si>
  <si>
    <t>Прочие безвозмездные поступления в бюджеты сельских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</si>
  <si>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</si>
  <si>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</si>
  <si>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Увеличение прочих остатков денежных средств бюджетов сельских поселений </t>
  </si>
  <si>
    <t>650 111 09045 10 0000 120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</si>
  <si>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кахенных)</t>
  </si>
  <si>
    <t>Глава муниципального образования</t>
  </si>
  <si>
    <t>Расходы на обеспечение деятельности (оказание услуг)муниципальных учреждений</t>
  </si>
  <si>
    <t>Прочие расходы органов местного самоуправления</t>
  </si>
  <si>
    <t>Реализация мероприятий (в случае если не предусмотрено по обособленным направлениям расходов)</t>
  </si>
  <si>
    <t>Субвенции на осуществление первичного военного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</si>
  <si>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</si>
  <si>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Основное мероприятие "Развитие библиотечного дела"</t>
  </si>
  <si>
    <t>Подпрограмма "Укрепление единого культурного пространства"</t>
  </si>
  <si>
    <t xml:space="preserve">Основное  мероприятие «Управление  и содержание общего имущества многоквартирных домов» 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</si>
  <si>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</si>
  <si>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некоммерческим организациям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</si>
  <si>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</si>
  <si>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</si>
  <si>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пропаганды и обучение населения в области гражданской обороны и чрезвычайных ситуаций"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</si>
  <si>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</si>
  <si>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</si>
  <si>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</si>
  <si>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</si>
  <si>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Уплата налога на имущество организаций и земельного налога</t>
  </si>
  <si>
    <t>Уплата прочих налогов, сборов</t>
  </si>
  <si>
    <t>ИТОГО</t>
  </si>
  <si>
    <t>Основное мероприятие "Обеспечение выполнения полномочий и функций администрации сельском поселении Светлый и подведомственных учреждений"</t>
  </si>
  <si>
    <t>Основное мероприятие "Обеспечение выполнения полномочий и функций администрации сельского поселения Светлый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</si>
  <si>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Светлый"</t>
  </si>
  <si>
    <t>Основное мероприятие "Управление и распоряжение муниципальным имуществом и земельными ресурсами в сельском поселении Светлый"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</si>
  <si>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</si>
  <si>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</si>
  <si>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</si>
  <si>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</si>
  <si>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>(тыс.руб)</t>
  </si>
  <si>
    <t>Субвенции</t>
  </si>
  <si>
    <t xml:space="preserve">на выравнивание уровня бюджетной обеспеченности </t>
  </si>
  <si>
    <t>на осуществление первичного воинского учета на территориях, где отсутствуют военные комиссариаты (федеральный бюджет)</t>
  </si>
  <si>
    <t xml:space="preserve">Дотации </t>
  </si>
  <si>
    <t>на осуществление полномочий по государственной регистрации актов гражданского состояния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2014- 2020 годах» за счет средств федерального бюджета</t>
  </si>
  <si>
    <t>2</t>
  </si>
  <si>
    <t>Предельный объем обязательств по муниципальным гарантиям поселения</t>
  </si>
  <si>
    <t>Закупка товаров, работ и услуг для обеспечения государственных (муниципальных) нужд</t>
  </si>
  <si>
    <t>00 00 00 00 00 0000 000</t>
  </si>
  <si>
    <t>5000100000</t>
  </si>
  <si>
    <t>АКЦИЗЫ по подакцизным товарам (продукции), производимым на территории Российской Федерации</t>
  </si>
  <si>
    <t>2019 год</t>
  </si>
  <si>
    <t>Общеэкономические вопросы</t>
  </si>
  <si>
    <t>Основное мероприятие "Мероприятия по обеспечению территории сельского поселения Светлый уличным освещением"</t>
  </si>
  <si>
    <t>итого</t>
  </si>
  <si>
    <t>Уплата иных платежей</t>
  </si>
  <si>
    <t>в тыс.руб.</t>
  </si>
  <si>
    <t>№</t>
  </si>
  <si>
    <t>Наименование показателей</t>
  </si>
  <si>
    <t>1.</t>
  </si>
  <si>
    <t xml:space="preserve">Остаток средств на 1 января очередного финансового года </t>
  </si>
  <si>
    <t>2.</t>
  </si>
  <si>
    <t>Средства бюджета поселения в размере прогнозируемых поступлений от:</t>
  </si>
  <si>
    <t>2.2</t>
  </si>
  <si>
    <t>2.5</t>
  </si>
  <si>
    <t>2.6</t>
  </si>
  <si>
    <t>Доходы - всего</t>
  </si>
  <si>
    <t>Расходы - всего</t>
  </si>
  <si>
    <t>В том числе:</t>
  </si>
  <si>
    <t>3.</t>
  </si>
  <si>
    <t>4.</t>
  </si>
  <si>
    <t>5.</t>
  </si>
  <si>
    <t>6.</t>
  </si>
  <si>
    <t>7.</t>
  </si>
  <si>
    <t>2.1.</t>
  </si>
  <si>
    <t>2.3.</t>
  </si>
  <si>
    <t>2.4.</t>
  </si>
  <si>
    <t>2.7.</t>
  </si>
  <si>
    <t xml:space="preserve">  акцизов на автомобильный и прямогонный  дизельное  моторные масла для дизельных и (или) карбюраторных (инжекторных) двигателей, производимые на территории Российской Федерации</t>
  </si>
  <si>
    <t xml:space="preserve">           платы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зачисляемой в местный бюджет</t>
  </si>
  <si>
    <t xml:space="preserve">           денежных взысканий (штрафов) за нарушение правил перевозки крупногабаритных и тяжеловесных грузов по автомобильным дорогам общего пользования местного значения</t>
  </si>
  <si>
    <t xml:space="preserve">           безвозмездных поступлений от физических и юридических лиц, в том числе добровольных пожертвований, на финансовое обеспечение дорожной деятельности в отношении автомобильных дорог общего пользования местного значения</t>
  </si>
  <si>
    <t xml:space="preserve">         денежных средств, поступающих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</t>
  </si>
  <si>
    <t xml:space="preserve">          денежных средств, внесенных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</si>
  <si>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 xml:space="preserve">         проектирование автомобильных дорог общего пользования местного значения с твердым покрытием и искусственных сооружений на них (включая проведение необходимых экспертиз);</t>
  </si>
  <si>
    <t xml:space="preserve">         строительство и реконструкция автомобильных дорог общего пользования местного значения и искусственных сооружений на них, подъездных путей и искусственных сооружений на них</t>
  </si>
  <si>
    <t xml:space="preserve">         капитальный ремонт, ремонт автомобильных дорог общего пользования местного значения и искусственных сооружений на них, относящихся к муниципальной собственности</t>
  </si>
  <si>
    <t xml:space="preserve">         обеспечение транспортной безопасности объектов дорожного хозяйства</t>
  </si>
  <si>
    <t xml:space="preserve">          на 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</si>
  <si>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          на содержание автомобильных дорог общего пользования местного значения и искусственных сооружений на них</t>
  </si>
  <si>
    <r>
      <t xml:space="preserve">            поступлений в виде иных межбюджетных трансфертов</t>
    </r>
    <r>
      <rPr>
        <sz val="8"/>
        <color rgb="FFFF0000"/>
        <rFont val="Arial"/>
        <family val="2"/>
        <charset val="204"/>
      </rPr>
      <t xml:space="preserve"> </t>
    </r>
    <r>
      <rPr>
        <sz val="8"/>
        <color theme="1"/>
        <rFont val="Arial"/>
        <family val="2"/>
        <charset val="204"/>
      </rPr>
      <t>из вышестоящего бюджета на финансовое обеспечение дорожной деятельности в отношении автомобильных дорог местного значения</t>
    </r>
  </si>
  <si>
    <t xml:space="preserve">       осуществление иных мероприятий, направленных на улучшение технических характеристик автомобильных дорог общего пользования местного значения и искусственных сооружений на них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</si>
  <si>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</si>
  <si>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</si>
  <si>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 xml:space="preserve"> тыс.руб.</t>
  </si>
  <si>
    <t>Дорожное хозяйство (дорожные фонды)</t>
  </si>
  <si>
    <t>5000122030</t>
  </si>
  <si>
    <t>Условно утвержденные расходы</t>
  </si>
  <si>
    <t>500000000</t>
  </si>
  <si>
    <r>
      <t xml:space="preserve">Доходы от реализации иного имущества, находящегося в собственности сельских поселений </t>
    </r>
    <r>
      <rPr>
        <sz val="8"/>
        <color rgb="FF000000"/>
        <rFont val="Arial"/>
        <family val="2"/>
        <charset val="204"/>
      </rPr>
      <t>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</si>
  <si>
    <r>
      <t>Доходы от реализации иного имущества, находящегося в собственности сельских поселений</t>
    </r>
    <r>
      <rPr>
        <b/>
        <sz val="8"/>
        <color rgb="FF000000"/>
        <rFont val="Arial"/>
        <family val="2"/>
        <charset val="204"/>
      </rPr>
      <t xml:space="preserve"> (</t>
    </r>
    <r>
      <rPr>
        <sz val="8"/>
        <color rgb="FF000000"/>
        <rFont val="Arial"/>
        <family val="2"/>
        <charset val="204"/>
      </rPr>
      <t>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  </r>
  </si>
  <si>
    <r>
      <t>Таблица 1</t>
    </r>
    <r>
      <rPr>
        <sz val="8"/>
        <color theme="1"/>
        <rFont val="Arial"/>
        <family val="2"/>
        <charset val="204"/>
      </rPr>
      <t xml:space="preserve"> к перечню главных администраторов доходов бюджета сельского поселения Светлый, поступающих в бюджет сельского поселения Светлый, администрирование которых осуществляют органы местного самоуправления района.</t>
    </r>
  </si>
  <si>
    <r>
      <t>Таблица 2</t>
    </r>
    <r>
      <rPr>
        <sz val="8"/>
        <color theme="1"/>
        <rFont val="Arial"/>
        <family val="2"/>
        <charset val="204"/>
      </rPr>
      <t xml:space="preserve"> к перечню главных администраторов доходов бюджета сельского поселения Светлый, поступающих в бюджет сельского поселения Светлый, администрирование которых осуществляют органы исполнительной власти Российской Федерации</t>
    </r>
  </si>
  <si>
    <r>
      <t xml:space="preserve">Уменьшение прочих остатков денежных средств бюджетов сельских </t>
    </r>
    <r>
      <rPr>
        <sz val="8"/>
        <rFont val="Arial"/>
        <family val="2"/>
        <charset val="204"/>
      </rPr>
      <t>поселений</t>
    </r>
  </si>
  <si>
    <t>Верхний предел муниципального долга сельского поселения Светлый на 1 января 2020 года</t>
  </si>
  <si>
    <t>100 103 02000 01 0000 110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</si>
  <si>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</si>
  <si>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</si>
  <si>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</si>
  <si>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</si>
  <si>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</si>
  <si>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100 103 02250 01 0000 110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</si>
  <si>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</si>
  <si>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Управление Федерального казначейства по Ханты-Мансийскому автономному округу -Югре</t>
  </si>
  <si>
    <t>Другие вопросы в области национальной экономики</t>
  </si>
  <si>
    <t>Иные межбюджетные трансферты  для создания условий для деятельности народных дружин</t>
  </si>
  <si>
    <t>Расходы местного бюджета на софинансирование иных межбюджетных трансфертов  для создания условий для деятельности народных дружин</t>
  </si>
  <si>
    <t>Приложение 5                                      к решению Совета депутатов сельского поселения Светлый         от 26.12.2016 №185</t>
  </si>
  <si>
    <t>Приложение 17                                                                                                                       к решению Совета депутатов                                                                                                         сельского поселения Светлый                                                                                                  от 26.12.2016 №185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</si>
  <si>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</si>
  <si>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</si>
  <si>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000 202 10000 00 0000 151</t>
  </si>
  <si>
    <t>650 202 15001 10 0000 151</t>
  </si>
  <si>
    <t>000 202 30000 00 0000 151</t>
  </si>
  <si>
    <t>650 202 35930 10 0000 151</t>
  </si>
  <si>
    <t>650 202 35118 10 0000 151</t>
  </si>
  <si>
    <t>000 202 40000 00 0000 151</t>
  </si>
  <si>
    <t>650 202 49999 10 0000 151</t>
  </si>
  <si>
    <t>650 207 05030 00 0000 000</t>
  </si>
  <si>
    <t>650 207 05030 10 0000 180</t>
  </si>
  <si>
    <t>Приложение 1                                      к решению Совета депутатов сельского поселения Светлый       от 00.12.2017 № 000</t>
  </si>
  <si>
    <t>Приложение 2                                      к решению Совета депутатов сельского поселения Светлый       от 00.12.2017 № 000</t>
  </si>
  <si>
    <t>Приложение 3                                     к решению Совета депутатов сельского поселения Светлый         от 00.12.2017 №000</t>
  </si>
  <si>
    <t>Приложение 7                                                          к решению Совета депутатов сельского поселения Светлый                                                от 00.12.2017 № 000</t>
  </si>
  <si>
    <t>Приложение №11                                                             к решению Совета депутатов сельского поселения Светлый                                                   от 00.12.2017 № 000</t>
  </si>
  <si>
    <t>2020 год</t>
  </si>
  <si>
    <t>Приложение №12                                                             к решению Совета депутатов сельского поселения Светлый                                                   от 00.12.2017 № 000</t>
  </si>
  <si>
    <t>Приложение №13                                                             к решению Совета депутатов сельского поселения Светлый                                                   от 00.12.2017 № 000</t>
  </si>
  <si>
    <t>Приложение №14                                                             к решению Совета депутатов сельского поселения Светлый                                                   от 00.12.2017 №000</t>
  </si>
  <si>
    <t>межбюджетные трансферты получаемые из бюджета Березовского района на 2019-2020 годы</t>
  </si>
  <si>
    <t>Приложение 15                                                            к  решению Совета депутатов сельского поселения Светлый                                                   от 00.12.2017 № 000</t>
  </si>
  <si>
    <t>Приложение 16                                                            к  решению Совета депутатов сельского поселения Светлый                                                   от 00.12.2017 № 000</t>
  </si>
  <si>
    <t>Приложение 19                                                                                         к решению Совета депутатов                                               сельского поселения Светлый                                                                    от 00.12.2017 № 000</t>
  </si>
  <si>
    <t>Приложение 18                                                                                            к решению Совета депутатов                                                                       сельского поселения Светлый                                                                    от 00.12.2017 № 000</t>
  </si>
  <si>
    <t>Верхний предел муниципального долга сельского поселения Светлый на 1 января 2021 года</t>
  </si>
  <si>
    <t>Приложение 22                                                             к решению Совета депутатов сельского поселения Светлый                                                   от  00.12.2017 № 000</t>
  </si>
  <si>
    <t>Приложение 21                                                             к решению Совета депутатов сельского поселения Светлый                                                   от 00.12.2017 № 000</t>
  </si>
  <si>
    <t>Приложение 20                                                             к решению Совета депутатов сельского поселения Светлый                                                   от  00.12.2017 № 000</t>
  </si>
  <si>
    <t>тыс.руб</t>
  </si>
  <si>
    <t>(тыс.руб.)</t>
  </si>
  <si>
    <t>сумма на</t>
  </si>
  <si>
    <t>Сумма     на</t>
  </si>
  <si>
    <t>Сумма на</t>
  </si>
  <si>
    <t xml:space="preserve">суммы на </t>
  </si>
  <si>
    <t>Приложение 8                                                         к решению Совета депутатов сельского поселения Светлый                                                от 00.12.2017 № 000</t>
  </si>
  <si>
    <t>1 15 02050 10 0000 140</t>
  </si>
  <si>
    <t>Платежи, взимаемые органанми местного самоуправления  (организациями) сельских поселений за выполнение определенных функций</t>
  </si>
  <si>
    <t>Муниципальная программа "Совершенствование муниципального управления сельского поселения Светлый на 2016 -2020 годы"</t>
  </si>
  <si>
    <t>Формирование Резервного фонда</t>
  </si>
  <si>
    <t>5000000000</t>
  </si>
  <si>
    <t>7700000000</t>
  </si>
  <si>
    <t>770010000</t>
  </si>
  <si>
    <t>7700102030</t>
  </si>
  <si>
    <t>Муниципальная программа "Совершенствование муниципального управления сельского поселения Светлый на 2016 -2021 годы"</t>
  </si>
  <si>
    <t>7700102040</t>
  </si>
  <si>
    <t>7700189020</t>
  </si>
  <si>
    <t>5000400000</t>
  </si>
  <si>
    <t>5000489020</t>
  </si>
  <si>
    <t>Управление Резервным фондом</t>
  </si>
  <si>
    <t>500010000</t>
  </si>
  <si>
    <t>5000122020</t>
  </si>
  <si>
    <t>7700102400</t>
  </si>
  <si>
    <t>7700100590</t>
  </si>
  <si>
    <t>7900000000</t>
  </si>
  <si>
    <t>Муниципальная программа «Управление муниципальным  имуществом в  сельском поселении Светлый на 2016-2021 годы»</t>
  </si>
  <si>
    <t>7900100000</t>
  </si>
  <si>
    <t>7900199990</t>
  </si>
  <si>
    <t>Непрограммное направление деятельности "Обеспечение исполнений полномочий"</t>
  </si>
  <si>
    <t>8200000000</t>
  </si>
  <si>
    <t>8210000000</t>
  </si>
  <si>
    <t>82103D9300</t>
  </si>
  <si>
    <t>8210300000</t>
  </si>
  <si>
    <t>Основное мероприятий «Реализация переданных государственных полномочий по государственной регистрации актов гражданского состояния»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</si>
  <si>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</si>
  <si>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мероприятий «Создание условий для деятельности  народных дружин»</t>
  </si>
  <si>
    <t>8210100000</t>
  </si>
  <si>
    <t>8210182300</t>
  </si>
  <si>
    <t>82101S2300</t>
  </si>
  <si>
    <t xml:space="preserve">Муниципальная программа «Совершенствование муниципального управления в сельском поселении Светлый на 2016-2021 годы»   </t>
  </si>
  <si>
    <t>Основное меприятие"Развитие и обеспечение деятельности органов местного самоуправления в информационной сфере"</t>
  </si>
  <si>
    <t>7700300000</t>
  </si>
  <si>
    <t>7700320070</t>
  </si>
  <si>
    <t>Основное меприятие "Обеспечение выполнения полномочий и функций администрации  сельского поселения Светлый и подведомственных учреждений"</t>
  </si>
  <si>
    <t>7700100000</t>
  </si>
  <si>
    <t>77001S2671</t>
  </si>
  <si>
    <t>8300000000</t>
  </si>
  <si>
    <t>Муниципальная программа «Развитие жилищно-коммунального комплекса и повышения энергетической эффективности в сельском поселении Светлый в 2016-2021 годах»</t>
  </si>
  <si>
    <t xml:space="preserve">Подпрограмма  "Содействие проведению капитального ремонта многоквартирных домов"     </t>
  </si>
  <si>
    <t>8320000000</t>
  </si>
  <si>
    <t>8320200000</t>
  </si>
  <si>
    <t>Субсидии неккомерческой организации Югорский фонд капитального ремонта многоквартирныхь домов</t>
  </si>
  <si>
    <t>8320296010</t>
  </si>
  <si>
    <t>8310000000</t>
  </si>
  <si>
    <t>8310100000</t>
  </si>
  <si>
    <t>Основное меприятие "Подготовка систем коммунальной инфраструктуры к осенне-зимнему периоду"</t>
  </si>
  <si>
    <t>Иные межбюджетные трансферты 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</si>
  <si>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r>
      <t xml:space="preserve">Софинансирование </t>
    </r>
    <r>
      <rPr>
        <sz val="8"/>
        <rFont val="Arial"/>
        <family val="2"/>
        <charset val="204"/>
      </rPr>
      <t xml:space="preserve">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  </r>
  </si>
  <si>
    <t>8000000000</t>
  </si>
  <si>
    <t>8000300000</t>
  </si>
  <si>
    <t>80003999990</t>
  </si>
  <si>
    <t>7800000000</t>
  </si>
  <si>
    <t>Муниципальная программа «Развитие спорта, культуры  и библиотечного дела в сельском поселении Светлый на 2019-2021 годы»</t>
  </si>
  <si>
    <t>7820000000</t>
  </si>
  <si>
    <t xml:space="preserve">Подпрограмма  "Повышение качества культурных услуг, предоставляемых в области библиотечного и архивного дела"                                </t>
  </si>
  <si>
    <t>7820100000</t>
  </si>
  <si>
    <t>7820100590</t>
  </si>
  <si>
    <t>Расходы на обеспечение деятельности (оказание услуг) муниципальных учреждений</t>
  </si>
  <si>
    <t>Основное мероприятие "Федеральный проект "Культурная среда"</t>
  </si>
  <si>
    <t>782А100000</t>
  </si>
  <si>
    <t>782А182520</t>
  </si>
  <si>
    <t>Иные межбюджетные трансферты на развитие сферы культуры в муниципальных образованиях Ханты-Мансийского автономного округа - Югры</t>
  </si>
  <si>
    <t>7830100590</t>
  </si>
  <si>
    <t>7830000000</t>
  </si>
  <si>
    <t>Основное мероприятие "Обеспечение проведения массовых культурных мероприятий"</t>
  </si>
  <si>
    <t>7830100000</t>
  </si>
  <si>
    <t>Подпрограмма "Развитие спорта"</t>
  </si>
  <si>
    <t>Основное меприятие "Обеспечение организации и проведения физкультурных и массовых спортивных мероприятий"</t>
  </si>
  <si>
    <t>7810000000</t>
  </si>
  <si>
    <t>7810100000</t>
  </si>
  <si>
    <t>7810100590</t>
  </si>
  <si>
    <t xml:space="preserve">Сумма на </t>
  </si>
  <si>
    <t>8320299990</t>
  </si>
  <si>
    <t>820000000</t>
  </si>
  <si>
    <t xml:space="preserve">Подпрограмма "Профилактика незаконного оборота и потребления  наркотических средств и психотропных средств"      </t>
  </si>
  <si>
    <t>Основное меприятие "Профилактические мероприятия по противодействию и злоупотреблению наркотикам и их незаконному обороту"</t>
  </si>
  <si>
    <t>8220000000</t>
  </si>
  <si>
    <t>8220100000</t>
  </si>
  <si>
    <t>8220199990</t>
  </si>
  <si>
    <t>8230000000</t>
  </si>
  <si>
    <t xml:space="preserve">Подпрограмма "Профилактика экстремизма"      </t>
  </si>
  <si>
    <t>Основное меприятие "Укрепление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единства)"</t>
  </si>
  <si>
    <t>8230100000</t>
  </si>
  <si>
    <t>8230199990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</si>
  <si>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Светлый на 2016-2021 годы»</t>
  </si>
  <si>
    <t>Подпрограмма   "Организация и обеспечение мероприятий в сфере гражданской обороны, защиты населения и территории  от чрезвычайных ситуаций"</t>
  </si>
  <si>
    <t xml:space="preserve">Подпрограмма  "Укрепление пожарной безопасности "  </t>
  </si>
  <si>
    <t>Основное меприятие "Организация пропаганды и обучение населения в области пожарной безопасности"</t>
  </si>
  <si>
    <t>5000151180</t>
  </si>
  <si>
    <t>Непрограммное направление деятельности "Обеспечение деятельности Контрольно-счетной палаты Березовского района"</t>
  </si>
  <si>
    <t>Муниципальная программа "Благоустройство территории сельского поселения Светлый на 2016-2021 годы"</t>
  </si>
  <si>
    <t>8310182591</t>
  </si>
  <si>
    <t>83101S2591</t>
  </si>
  <si>
    <t>Сумма на 2019 год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</si>
  <si>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2019 год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</si>
  <si>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2020-2021 годы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</si>
  <si>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2019 год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</si>
  <si>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2020-2021 годы</t>
  </si>
  <si>
    <t>8000399990</t>
  </si>
  <si>
    <t>Суммы на 2019 год</t>
  </si>
  <si>
    <t>Распределение бюджетных ассигнований по разделам, подразделам классификации расходов бюджета сельского поселения Светлый на 2019 год</t>
  </si>
  <si>
    <t>2021 год</t>
  </si>
  <si>
    <t>Распределение бюджетных ассигнований по разделам, подразделам классификации расходов бюджета сельского поселения Светлый на 2020 и  2021 годы</t>
  </si>
  <si>
    <t>Смета доходов и расходов муниципального дорожного фондасельского поселения Светлый на 2019 год</t>
  </si>
  <si>
    <t>сумма на 2019 год</t>
  </si>
  <si>
    <t>Смета доходов и расходов муниципального дорожного фонда сельского поселения Светлый на 2020-2021 годы</t>
  </si>
  <si>
    <t>межбюджетные трансферты получаемые из бюджета Березовского района на 2019 год</t>
  </si>
  <si>
    <t xml:space="preserve"> на развитие сферы культуры в муниципальных образованиях Ханты-Мансийского автономного округа - Югры</t>
  </si>
  <si>
    <t xml:space="preserve">  для создания условий для деятельности народных дружин</t>
  </si>
  <si>
    <t xml:space="preserve">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</si>
  <si>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 xml:space="preserve"> на стимулирование развития жилищного строительства (градостроительная деятельность, направленная на достижение показателей целевой модели "Получение разрешение на строительство и территориальное планирование")</t>
  </si>
  <si>
    <t>Расходы на софинансирование иных межбюджетных трансфертов на стимулирование развития жилищного строительства (градостроительная деятельность, направленная на достижение показателей целевой модели "Получение разрешение на строительство и территориальное планирование")</t>
  </si>
  <si>
    <t>Иные межбюджетные трансферты на стимулирование развития жилищного строительства (градостроительная деятельность, направленная на достижение показателей целевой модели "Получение разрешение на строительство и территориальное планирование")</t>
  </si>
  <si>
    <t>Расходы на софинансирование иных  межбюджетных трансфертов на стимулирование развития жилищного строительства (градостроительная деятельность, направленная на достижение показателей целевой модели "Получение разрешение на строительство и территориальное планирование")</t>
  </si>
  <si>
    <t>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</si>
  <si>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Источники внутреннего финансирования дефицита бюджета сельского поселения Светлый на 2019 год</t>
  </si>
  <si>
    <t>Источники внутреннего финансирования дефицита бюджета сельского поселения Светлый на 2020-2021 годы</t>
  </si>
  <si>
    <r>
      <t xml:space="preserve">2019 </t>
    </r>
    <r>
      <rPr>
        <b/>
        <sz val="8"/>
        <color rgb="FF000000"/>
        <rFont val="Arial"/>
        <family val="2"/>
        <charset val="204"/>
      </rPr>
      <t>год</t>
    </r>
  </si>
  <si>
    <t>Осуществление внешнего муниципального финансового контроля в части проведения внешней проверки годового отчета об исполнении бюджета поселения, экспертизы проекта бюджета поселения и внесения изменений в него, а так же контроля за исполнением бюджета на 2019 год</t>
  </si>
  <si>
    <t>Осуществление полномочий органов местного самоуправления сельского поселения Светлый по решению вопроса местного значения органам местного самоуправления Березовского района на 2019 год в части утверждения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нарушений.</t>
  </si>
  <si>
    <t>Осуществление полномочий органов местного самоуправления сельского поселения Светлый по решению вопроса местного значения органам местного самоуправления Березовского района на 2019 год: исполнение бюджета поселения и контроль за исполнением данного бюджета в части организации казначейского исполнения и казначейского исполнения бюджета поселения.</t>
  </si>
  <si>
    <t xml:space="preserve">2019 год </t>
  </si>
  <si>
    <t>Межбюджетные трансферты из бюджета сельского поселения Светлый, предоставляемые в бюджет Березовского района на 2019 год</t>
  </si>
  <si>
    <t>Верхний предел муниципального долга сельского поселения Светлый на 1 января 2022 года</t>
  </si>
  <si>
    <t>Доходы бюджета сельского поселения Светлый на 2019 год</t>
  </si>
  <si>
    <t>000 202 10000 00 0000 150</t>
  </si>
  <si>
    <t>650 202 15001 10 0000 150</t>
  </si>
  <si>
    <t>000 202 30000 00 0000 150</t>
  </si>
  <si>
    <t>650 202 35930 10 0000 150</t>
  </si>
  <si>
    <t>650 202 35118 10 0000 150</t>
  </si>
  <si>
    <t>000 202 40000 00 0000 150</t>
  </si>
  <si>
    <t>650 202 49999 10 0000 150</t>
  </si>
  <si>
    <t>Доходы бюджета сельского поселения Светлый на 2020 и 2021 годы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</si>
  <si>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</si>
  <si>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</t>
  </si>
  <si>
    <t>в соответствии с условиями и (или) целями предоставления</t>
  </si>
  <si>
    <t>Муниципальная программа «Обеспечение прав и законных интересов населения  сельского поселения Светлый  в отдельных сферах жизнедеятельности в 2016-2021 годах»</t>
  </si>
  <si>
    <t>Муниципальная программа «Развитие и содержание дорожно-транспортной системы на территории сельского поселения Светлый  2017-2021 годы»</t>
  </si>
  <si>
    <t>Приложение 4                                     к решению Совета депутатов сельского поселения Светлый         от 00.12.2017 №000</t>
  </si>
  <si>
    <t>Приложение 6                                      к решению Совета депутатов сельского поселения Светлый         от 26.12.2016 №186</t>
  </si>
  <si>
    <t>Приложение 9                                    к решению Совета депутатов сельского поселения Светлый         от 00.12.2017 №000</t>
  </si>
  <si>
    <t>Приложение 10                                     к решению Совета депутатов сельского поселения Светлый         от 00.12.2017 №002</t>
  </si>
  <si>
    <t>Ведомственная структура расходов бюджета сельского поселения Светлый на 2019 год</t>
  </si>
  <si>
    <t>Ведомственная структура расходов бюджета сельского поселения Светлый на 2020-2021 года</t>
  </si>
  <si>
    <t>101 103 02260 01 0000 110</t>
  </si>
  <si>
    <t>Код ГРБС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</si>
</sst>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_р_._-;\-* #,##0.00_р_._-;_-* &quot;-&quot;??_р_._-;_-@_-"/>
    <numFmt numFmtId="165" formatCode="#,##0.0"/>
    <numFmt numFmtId="166" formatCode="000"/>
    <numFmt numFmtId="167" formatCode="00"/>
    <numFmt numFmtId="168" formatCode="0000000"/>
    <numFmt numFmtId="169" formatCode="0000"/>
    <numFmt numFmtId="170" formatCode="000;;"/>
    <numFmt numFmtId="171" formatCode="00;;"/>
    <numFmt numFmtId="172" formatCode="#,##0.0_ ;[Red]\-#,##0.0\ "/>
    <numFmt numFmtId="173" formatCode="#,##0.000000_ ;[Red]\-#,##0.000000\ "/>
    <numFmt numFmtId="174" formatCode="0.0000"/>
    <numFmt numFmtId="175" formatCode="#,##0.0000"/>
    <numFmt numFmtId="176" formatCode="#,##0.0;[Red]\-#,##0.0;0.0"/>
    <numFmt numFmtId="177" formatCode="0.0"/>
    <numFmt numFmtId="178" formatCode="0000000000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8"/>
      <name val="Arial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</borders>
  <cellStyleXfs count="11">
    <xf numFmtId="0" fontId="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3" fillId="0" borderId="0" applyFont="0" applyFill="0" applyBorder="0" applyAlignment="0" applyProtection="0"/>
    <xf numFmtId="0" fontId="19" fillId="3" borderId="20">
      <alignment horizontal="left" vertical="top" wrapText="1"/>
    </xf>
  </cellStyleXfs>
  <cellXfs count="256">
    <xf numFmtId="0" fontId="0" fillId="0" borderId="0" xfId="0"/>
    <xf numFmtId="0" fontId="0" fillId="0" borderId="0" xfId="0" applyFill="1"/>
    <xf numFmtId="0" fontId="8" fillId="0" borderId="0" xfId="0" applyFont="1"/>
    <xf numFmtId="0" fontId="8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169" fontId="11" fillId="0" borderId="19" xfId="1" applyNumberFormat="1" applyFont="1" applyFill="1" applyBorder="1" applyAlignment="1" applyProtection="1">
      <alignment wrapText="1"/>
      <protection hidden="1"/>
    </xf>
    <xf numFmtId="175" fontId="8" fillId="0" borderId="0" xfId="0" applyNumberFormat="1" applyFont="1"/>
    <xf numFmtId="174" fontId="8" fillId="0" borderId="0" xfId="0" applyNumberFormat="1" applyFont="1"/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justify" vertical="center" wrapText="1"/>
    </xf>
    <xf numFmtId="165" fontId="16" fillId="0" borderId="10" xfId="0" applyNumberFormat="1" applyFont="1" applyBorder="1" applyAlignment="1">
      <alignment horizontal="center" vertical="center"/>
    </xf>
    <xf numFmtId="165" fontId="18" fillId="0" borderId="10" xfId="0" applyNumberFormat="1" applyFont="1" applyBorder="1" applyAlignment="1">
      <alignment horizontal="center" vertical="center"/>
    </xf>
    <xf numFmtId="0" fontId="12" fillId="0" borderId="20" xfId="10" applyFont="1" applyFill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49" fontId="15" fillId="0" borderId="0" xfId="0" applyNumberFormat="1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11" fillId="0" borderId="10" xfId="5" applyNumberFormat="1" applyFont="1" applyFill="1" applyBorder="1" applyAlignment="1" applyProtection="1">
      <alignment horizontal="center" vertical="center"/>
      <protection hidden="1"/>
    </xf>
    <xf numFmtId="49" fontId="11" fillId="0" borderId="10" xfId="5" applyNumberFormat="1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>
      <alignment horizontal="center" vertical="center" wrapText="1"/>
    </xf>
    <xf numFmtId="169" fontId="11" fillId="0" borderId="22" xfId="5" applyNumberFormat="1" applyFont="1" applyFill="1" applyBorder="1" applyAlignment="1" applyProtection="1">
      <alignment horizontal="left" vertical="center" wrapText="1"/>
      <protection hidden="1"/>
    </xf>
    <xf numFmtId="171" fontId="11" fillId="0" borderId="23" xfId="5" applyNumberFormat="1" applyFont="1" applyFill="1" applyBorder="1" applyAlignment="1" applyProtection="1">
      <alignment horizontal="center" vertical="center"/>
      <protection hidden="1"/>
    </xf>
    <xf numFmtId="49" fontId="11" fillId="0" borderId="23" xfId="5" applyNumberFormat="1" applyFont="1" applyFill="1" applyBorder="1" applyAlignment="1" applyProtection="1">
      <alignment horizontal="center" vertical="center"/>
      <protection hidden="1"/>
    </xf>
    <xf numFmtId="170" fontId="11" fillId="0" borderId="23" xfId="5" applyNumberFormat="1" applyFont="1" applyFill="1" applyBorder="1" applyAlignment="1" applyProtection="1">
      <alignment horizontal="center" vertical="center"/>
      <protection hidden="1"/>
    </xf>
    <xf numFmtId="176" fontId="11" fillId="0" borderId="21" xfId="5" applyNumberFormat="1" applyFont="1" applyFill="1" applyBorder="1" applyAlignment="1" applyProtection="1">
      <alignment horizontal="center" vertical="center"/>
      <protection hidden="1"/>
    </xf>
    <xf numFmtId="169" fontId="11" fillId="0" borderId="19" xfId="5" applyNumberFormat="1" applyFont="1" applyFill="1" applyBorder="1" applyAlignment="1" applyProtection="1">
      <alignment horizontal="left" vertical="center" wrapText="1"/>
      <protection hidden="1"/>
    </xf>
    <xf numFmtId="171" fontId="11" fillId="0" borderId="12" xfId="5" applyNumberFormat="1" applyFont="1" applyFill="1" applyBorder="1" applyAlignment="1" applyProtection="1">
      <alignment horizontal="center" vertical="center"/>
      <protection hidden="1"/>
    </xf>
    <xf numFmtId="49" fontId="11" fillId="0" borderId="12" xfId="5" applyNumberFormat="1" applyFont="1" applyFill="1" applyBorder="1" applyAlignment="1" applyProtection="1">
      <alignment horizontal="center" vertical="center"/>
      <protection hidden="1"/>
    </xf>
    <xf numFmtId="170" fontId="11" fillId="0" borderId="12" xfId="5" applyNumberFormat="1" applyFont="1" applyFill="1" applyBorder="1" applyAlignment="1" applyProtection="1">
      <alignment horizontal="center" vertical="center"/>
      <protection hidden="1"/>
    </xf>
    <xf numFmtId="176" fontId="11" fillId="0" borderId="10" xfId="5" applyNumberFormat="1" applyFont="1" applyFill="1" applyBorder="1" applyAlignment="1" applyProtection="1">
      <alignment horizontal="center" vertical="center"/>
      <protection hidden="1"/>
    </xf>
    <xf numFmtId="168" fontId="11" fillId="0" borderId="19" xfId="5" applyNumberFormat="1" applyFont="1" applyFill="1" applyBorder="1" applyAlignment="1" applyProtection="1">
      <alignment horizontal="left" vertical="center" wrapText="1"/>
      <protection hidden="1"/>
    </xf>
    <xf numFmtId="166" fontId="11" fillId="0" borderId="19" xfId="5" applyNumberFormat="1" applyFont="1" applyFill="1" applyBorder="1" applyAlignment="1" applyProtection="1">
      <alignment horizontal="left" vertical="center" wrapText="1"/>
      <protection hidden="1"/>
    </xf>
    <xf numFmtId="176" fontId="15" fillId="0" borderId="10" xfId="0" applyNumberFormat="1" applyFont="1" applyFill="1" applyBorder="1" applyAlignment="1">
      <alignment horizontal="center" vertical="center"/>
    </xf>
    <xf numFmtId="171" fontId="11" fillId="0" borderId="10" xfId="5" applyNumberFormat="1" applyFont="1" applyFill="1" applyBorder="1" applyAlignment="1" applyProtection="1">
      <alignment horizontal="center" vertical="center"/>
      <protection hidden="1"/>
    </xf>
    <xf numFmtId="166" fontId="11" fillId="0" borderId="10" xfId="5" applyNumberFormat="1" applyFont="1" applyFill="1" applyBorder="1" applyAlignment="1" applyProtection="1">
      <alignment horizontal="left" vertical="center" wrapText="1"/>
      <protection hidden="1"/>
    </xf>
    <xf numFmtId="171" fontId="14" fillId="0" borderId="12" xfId="5" applyNumberFormat="1" applyFont="1" applyFill="1" applyBorder="1" applyAlignment="1" applyProtection="1">
      <alignment horizontal="center" vertical="center"/>
      <protection hidden="1"/>
    </xf>
    <xf numFmtId="176" fontId="11" fillId="0" borderId="10" xfId="9" applyNumberFormat="1" applyFont="1" applyFill="1" applyBorder="1" applyAlignment="1" applyProtection="1">
      <alignment horizontal="center" vertical="center"/>
      <protection hidden="1"/>
    </xf>
    <xf numFmtId="0" fontId="11" fillId="0" borderId="18" xfId="5" applyNumberFormat="1" applyFont="1" applyFill="1" applyBorder="1" applyAlignment="1" applyProtection="1">
      <alignment horizontal="left"/>
      <protection hidden="1"/>
    </xf>
    <xf numFmtId="0" fontId="11" fillId="0" borderId="16" xfId="5" applyNumberFormat="1" applyFont="1" applyFill="1" applyBorder="1" applyAlignment="1" applyProtection="1">
      <alignment horizontal="center"/>
      <protection hidden="1"/>
    </xf>
    <xf numFmtId="49" fontId="11" fillId="0" borderId="16" xfId="5" applyNumberFormat="1" applyFont="1" applyFill="1" applyBorder="1" applyAlignment="1" applyProtection="1">
      <alignment horizontal="center"/>
      <protection hidden="1"/>
    </xf>
    <xf numFmtId="0" fontId="12" fillId="0" borderId="16" xfId="5" applyNumberFormat="1" applyFont="1" applyFill="1" applyBorder="1" applyAlignment="1" applyProtection="1">
      <protection hidden="1"/>
    </xf>
    <xf numFmtId="176" fontId="12" fillId="0" borderId="10" xfId="5" applyNumberFormat="1" applyFont="1" applyFill="1" applyBorder="1" applyAlignment="1" applyProtection="1">
      <alignment horizontal="center"/>
      <protection hidden="1"/>
    </xf>
    <xf numFmtId="164" fontId="15" fillId="0" borderId="0" xfId="9" applyFont="1" applyFill="1" applyAlignment="1">
      <alignment horizontal="center"/>
    </xf>
    <xf numFmtId="173" fontId="15" fillId="0" borderId="0" xfId="0" applyNumberFormat="1" applyFont="1" applyFill="1" applyAlignment="1">
      <alignment horizontal="center"/>
    </xf>
    <xf numFmtId="168" fontId="11" fillId="0" borderId="12" xfId="5" applyNumberFormat="1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>
      <alignment horizontal="right"/>
    </xf>
    <xf numFmtId="0" fontId="15" fillId="0" borderId="10" xfId="0" applyFont="1" applyFill="1" applyBorder="1"/>
    <xf numFmtId="0" fontId="17" fillId="0" borderId="12" xfId="0" applyFont="1" applyFill="1" applyBorder="1"/>
    <xf numFmtId="176" fontId="17" fillId="0" borderId="10" xfId="0" applyNumberFormat="1" applyFont="1" applyFill="1" applyBorder="1" applyAlignment="1">
      <alignment horizontal="center"/>
    </xf>
    <xf numFmtId="172" fontId="15" fillId="0" borderId="0" xfId="0" applyNumberFormat="1" applyFont="1" applyFill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vertical="center" wrapText="1"/>
    </xf>
    <xf numFmtId="0" fontId="11" fillId="2" borderId="10" xfId="5" applyNumberFormat="1" applyFont="1" applyFill="1" applyBorder="1" applyAlignment="1" applyProtection="1">
      <alignment horizontal="center" vertical="center"/>
      <protection hidden="1"/>
    </xf>
    <xf numFmtId="169" fontId="11" fillId="2" borderId="10" xfId="5" applyNumberFormat="1" applyFont="1" applyFill="1" applyBorder="1" applyAlignment="1" applyProtection="1">
      <alignment wrapText="1"/>
      <protection hidden="1"/>
    </xf>
    <xf numFmtId="167" fontId="11" fillId="2" borderId="10" xfId="5" applyNumberFormat="1" applyFont="1" applyFill="1" applyBorder="1" applyAlignment="1" applyProtection="1">
      <alignment horizontal="center"/>
      <protection hidden="1"/>
    </xf>
    <xf numFmtId="176" fontId="11" fillId="2" borderId="10" xfId="5" applyNumberFormat="1" applyFont="1" applyFill="1" applyBorder="1" applyAlignment="1" applyProtection="1">
      <alignment horizontal="center"/>
      <protection hidden="1"/>
    </xf>
    <xf numFmtId="166" fontId="11" fillId="2" borderId="10" xfId="5" applyNumberFormat="1" applyFont="1" applyFill="1" applyBorder="1" applyAlignment="1" applyProtection="1">
      <alignment horizontal="left" vertical="center" wrapText="1"/>
      <protection hidden="1"/>
    </xf>
    <xf numFmtId="169" fontId="11" fillId="2" borderId="17" xfId="5" applyNumberFormat="1" applyFont="1" applyFill="1" applyBorder="1" applyAlignment="1" applyProtection="1">
      <alignment wrapText="1"/>
      <protection hidden="1"/>
    </xf>
    <xf numFmtId="167" fontId="11" fillId="2" borderId="12" xfId="5" applyNumberFormat="1" applyFont="1" applyFill="1" applyBorder="1" applyAlignment="1" applyProtection="1">
      <alignment horizontal="center"/>
      <protection hidden="1"/>
    </xf>
    <xf numFmtId="166" fontId="11" fillId="2" borderId="19" xfId="5" applyNumberFormat="1" applyFont="1" applyFill="1" applyBorder="1" applyAlignment="1" applyProtection="1">
      <alignment horizontal="left" vertical="center" wrapText="1"/>
      <protection hidden="1"/>
    </xf>
    <xf numFmtId="0" fontId="11" fillId="2" borderId="18" xfId="5" applyNumberFormat="1" applyFont="1" applyFill="1" applyBorder="1" applyAlignment="1" applyProtection="1">
      <protection hidden="1"/>
    </xf>
    <xf numFmtId="0" fontId="11" fillId="2" borderId="16" xfId="5" applyNumberFormat="1" applyFont="1" applyFill="1" applyBorder="1" applyAlignment="1" applyProtection="1">
      <protection hidden="1"/>
    </xf>
    <xf numFmtId="176" fontId="12" fillId="2" borderId="10" xfId="5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>
      <alignment horizontal="right" vertical="center" wrapText="1"/>
    </xf>
    <xf numFmtId="0" fontId="18" fillId="0" borderId="0" xfId="0" applyFont="1" applyAlignment="1">
      <alignment horizontal="righ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/>
    <xf numFmtId="177" fontId="4" fillId="0" borderId="0" xfId="1" applyNumberFormat="1" applyFont="1" applyFill="1" applyBorder="1" applyAlignment="1" applyProtection="1">
      <alignment horizontal="center" wrapText="1"/>
      <protection hidden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77" fontId="17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16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right" vertical="center" wrapText="1"/>
    </xf>
    <xf numFmtId="177" fontId="1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8" fillId="0" borderId="10" xfId="0" applyFont="1" applyBorder="1"/>
    <xf numFmtId="0" fontId="12" fillId="2" borderId="16" xfId="5" applyNumberFormat="1" applyFont="1" applyFill="1" applyBorder="1" applyAlignment="1" applyProtection="1">
      <protection hidden="1"/>
    </xf>
    <xf numFmtId="0" fontId="15" fillId="0" borderId="10" xfId="0" applyFont="1" applyFill="1" applyBorder="1" applyAlignment="1">
      <alignment horizontal="center" vertical="center"/>
    </xf>
    <xf numFmtId="176" fontId="12" fillId="0" borderId="10" xfId="5" applyNumberFormat="1" applyFont="1" applyFill="1" applyBorder="1" applyAlignment="1" applyProtection="1">
      <alignment horizontal="center" vertical="center"/>
      <protection hidden="1"/>
    </xf>
    <xf numFmtId="0" fontId="15" fillId="0" borderId="10" xfId="0" applyFont="1" applyBorder="1" applyAlignment="1">
      <alignment horizontal="center" vertical="center"/>
    </xf>
    <xf numFmtId="176" fontId="11" fillId="2" borderId="10" xfId="5" applyNumberFormat="1" applyFont="1" applyFill="1" applyBorder="1" applyAlignment="1" applyProtection="1">
      <alignment horizontal="center" vertical="center"/>
      <protection hidden="1"/>
    </xf>
    <xf numFmtId="176" fontId="12" fillId="2" borderId="10" xfId="5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>
      <alignment horizontal="righ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2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177" fontId="17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177" fontId="15" fillId="0" borderId="10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8" fillId="0" borderId="0" xfId="0" applyFont="1" applyAlignment="1">
      <alignment wrapText="1"/>
    </xf>
    <xf numFmtId="177" fontId="15" fillId="0" borderId="0" xfId="0" applyNumberFormat="1" applyFont="1"/>
    <xf numFmtId="0" fontId="17" fillId="0" borderId="0" xfId="0" applyFont="1" applyAlignment="1">
      <alignment horizontal="center" vertical="center" wrapText="1"/>
    </xf>
    <xf numFmtId="177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justify" vertical="center" wrapText="1"/>
    </xf>
    <xf numFmtId="177" fontId="15" fillId="0" borderId="3" xfId="0" applyNumberFormat="1" applyFont="1" applyFill="1" applyBorder="1" applyAlignment="1">
      <alignment horizontal="center" vertical="center" wrapText="1"/>
    </xf>
    <xf numFmtId="177" fontId="15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justify" vertical="center" wrapText="1"/>
    </xf>
    <xf numFmtId="0" fontId="15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1" fillId="0" borderId="20" xfId="10" applyFont="1" applyFill="1" applyAlignment="1">
      <alignment horizontal="left" vertical="center" wrapText="1"/>
    </xf>
    <xf numFmtId="0" fontId="18" fillId="0" borderId="14" xfId="0" applyFont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177" fontId="15" fillId="0" borderId="10" xfId="0" applyNumberFormat="1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center" wrapText="1"/>
    </xf>
    <xf numFmtId="177" fontId="8" fillId="0" borderId="0" xfId="0" applyNumberFormat="1" applyFont="1"/>
    <xf numFmtId="0" fontId="15" fillId="0" borderId="0" xfId="0" applyFont="1" applyAlignment="1">
      <alignment horizontal="center" vertical="center"/>
    </xf>
    <xf numFmtId="0" fontId="8" fillId="4" borderId="0" xfId="0" applyFont="1" applyFill="1"/>
    <xf numFmtId="177" fontId="15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1" fillId="0" borderId="23" xfId="5" applyNumberFormat="1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>
      <alignment horizontal="left" vertical="center" wrapText="1"/>
    </xf>
    <xf numFmtId="177" fontId="15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168" fontId="11" fillId="5" borderId="19" xfId="5" applyNumberFormat="1" applyFont="1" applyFill="1" applyBorder="1" applyAlignment="1" applyProtection="1">
      <alignment horizontal="left" vertical="center" wrapText="1"/>
      <protection hidden="1"/>
    </xf>
    <xf numFmtId="178" fontId="21" fillId="0" borderId="10" xfId="1" applyNumberFormat="1" applyFont="1" applyFill="1" applyBorder="1" applyAlignment="1" applyProtection="1">
      <alignment horizontal="center" vertical="center"/>
      <protection hidden="1"/>
    </xf>
    <xf numFmtId="178" fontId="11" fillId="0" borderId="10" xfId="1" applyNumberFormat="1" applyFont="1" applyFill="1" applyBorder="1" applyAlignment="1" applyProtection="1">
      <alignment horizontal="center" vertical="center"/>
      <protection hidden="1"/>
    </xf>
    <xf numFmtId="176" fontId="15" fillId="0" borderId="0" xfId="0" applyNumberFormat="1" applyFont="1" applyFill="1" applyAlignment="1">
      <alignment horizontal="center" vertical="center"/>
    </xf>
    <xf numFmtId="178" fontId="21" fillId="0" borderId="12" xfId="1" applyNumberFormat="1" applyFont="1" applyFill="1" applyBorder="1" applyAlignment="1" applyProtection="1">
      <alignment horizontal="center" vertical="center"/>
      <protection hidden="1"/>
    </xf>
    <xf numFmtId="0" fontId="11" fillId="0" borderId="12" xfId="5" applyNumberFormat="1" applyFont="1" applyFill="1" applyBorder="1" applyAlignment="1" applyProtection="1">
      <alignment horizontal="center" vertical="center"/>
      <protection hidden="1"/>
    </xf>
    <xf numFmtId="172" fontId="15" fillId="0" borderId="10" xfId="0" applyNumberFormat="1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vertical="center" wrapText="1"/>
    </xf>
    <xf numFmtId="168" fontId="11" fillId="0" borderId="22" xfId="5" applyNumberFormat="1" applyFont="1" applyFill="1" applyBorder="1" applyAlignment="1" applyProtection="1">
      <alignment horizontal="left" vertical="center" wrapText="1"/>
      <protection hidden="1"/>
    </xf>
    <xf numFmtId="177" fontId="15" fillId="0" borderId="21" xfId="0" applyNumberFormat="1" applyFont="1" applyFill="1" applyBorder="1" applyAlignment="1">
      <alignment horizontal="center" vertical="center" wrapText="1"/>
    </xf>
    <xf numFmtId="172" fontId="15" fillId="0" borderId="0" xfId="0" applyNumberFormat="1" applyFont="1" applyFill="1" applyAlignment="1">
      <alignment horizontal="center" vertical="center"/>
    </xf>
    <xf numFmtId="0" fontId="11" fillId="0" borderId="10" xfId="5" applyNumberFormat="1" applyFont="1" applyFill="1" applyBorder="1" applyAlignment="1" applyProtection="1">
      <alignment horizontal="center" vertical="center"/>
      <protection hidden="1"/>
    </xf>
    <xf numFmtId="49" fontId="11" fillId="0" borderId="10" xfId="5" applyNumberFormat="1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178" fontId="11" fillId="0" borderId="12" xfId="1" applyNumberFormat="1" applyFont="1" applyFill="1" applyBorder="1" applyAlignment="1" applyProtection="1">
      <alignment horizontal="center" vertical="center"/>
      <protection hidden="1"/>
    </xf>
    <xf numFmtId="170" fontId="11" fillId="0" borderId="10" xfId="5" applyNumberFormat="1" applyFont="1" applyFill="1" applyBorder="1" applyAlignment="1" applyProtection="1">
      <alignment horizontal="center" vertical="center"/>
      <protection hidden="1"/>
    </xf>
    <xf numFmtId="0" fontId="11" fillId="0" borderId="10" xfId="5" applyNumberFormat="1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>
      <alignment horizontal="center" vertical="center" wrapText="1"/>
    </xf>
    <xf numFmtId="177" fontId="15" fillId="0" borderId="10" xfId="0" applyNumberFormat="1" applyFont="1" applyBorder="1" applyAlignment="1">
      <alignment horizontal="center"/>
    </xf>
    <xf numFmtId="166" fontId="11" fillId="0" borderId="12" xfId="5" applyNumberFormat="1" applyFont="1" applyFill="1" applyBorder="1" applyAlignment="1" applyProtection="1">
      <alignment horizontal="left" vertical="center" wrapText="1"/>
      <protection hidden="1"/>
    </xf>
    <xf numFmtId="0" fontId="11" fillId="0" borderId="16" xfId="5" applyNumberFormat="1" applyFont="1" applyFill="1" applyBorder="1" applyAlignment="1" applyProtection="1">
      <alignment horizontal="left"/>
      <protection hidden="1"/>
    </xf>
    <xf numFmtId="0" fontId="18" fillId="0" borderId="0" xfId="0" applyFont="1" applyFill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1" fillId="0" borderId="26" xfId="1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wrapText="1"/>
    </xf>
    <xf numFmtId="49" fontId="11" fillId="0" borderId="10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5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right" vertical="center" wrapText="1"/>
    </xf>
    <xf numFmtId="176" fontId="15" fillId="0" borderId="0" xfId="0" applyNumberFormat="1" applyFont="1" applyFill="1" applyAlignment="1">
      <alignment horizontal="right" vertical="center" wrapText="1"/>
    </xf>
    <xf numFmtId="0" fontId="15" fillId="0" borderId="10" xfId="0" applyFont="1" applyFill="1" applyBorder="1" applyAlignment="1">
      <alignment horizontal="center"/>
    </xf>
    <xf numFmtId="0" fontId="11" fillId="0" borderId="10" xfId="5" applyNumberFormat="1" applyFont="1" applyFill="1" applyBorder="1" applyAlignment="1" applyProtection="1">
      <alignment horizontal="center" vertical="center"/>
      <protection hidden="1"/>
    </xf>
    <xf numFmtId="49" fontId="11" fillId="0" borderId="10" xfId="5" applyNumberFormat="1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11" fillId="2" borderId="11" xfId="5" applyNumberFormat="1" applyFont="1" applyFill="1" applyBorder="1" applyAlignment="1" applyProtection="1">
      <alignment horizontal="center" vertical="center"/>
      <protection hidden="1"/>
    </xf>
    <xf numFmtId="0" fontId="11" fillId="2" borderId="21" xfId="5" applyNumberFormat="1" applyFont="1" applyFill="1" applyBorder="1" applyAlignment="1" applyProtection="1">
      <alignment horizontal="center" vertical="center"/>
      <protection hidden="1"/>
    </xf>
    <xf numFmtId="0" fontId="11" fillId="0" borderId="11" xfId="5" applyNumberFormat="1" applyFont="1" applyFill="1" applyBorder="1" applyAlignment="1" applyProtection="1">
      <alignment horizontal="center" vertical="center"/>
      <protection hidden="1"/>
    </xf>
    <xf numFmtId="0" fontId="11" fillId="0" borderId="21" xfId="5" applyNumberFormat="1" applyFont="1" applyFill="1" applyBorder="1" applyAlignment="1" applyProtection="1">
      <alignment horizontal="center" vertical="center"/>
      <protection hidden="1"/>
    </xf>
    <xf numFmtId="0" fontId="17" fillId="0" borderId="1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177" fontId="15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177" fontId="17" fillId="0" borderId="10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right"/>
    </xf>
    <xf numFmtId="0" fontId="17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wrapText="1"/>
    </xf>
    <xf numFmtId="0" fontId="0" fillId="0" borderId="15" xfId="0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45"/>
  <sheetViews>
    <sheetView zoomScaleNormal="100" workbookViewId="0">
      <selection activeCell="B11" sqref="B11"/>
    </sheetView>
  </sheetViews>
  <sheetFormatPr defaultRowHeight="15" x14ac:dyDescent="0.25"/>
  <cols>
    <col min="1" max="1" width="20.85546875" style="2" customWidth="1"/>
    <col min="2" max="2" width="46.42578125" style="2" customWidth="1"/>
    <col min="3" max="3" width="23.28515625" style="2" customWidth="1"/>
    <col min="4" max="16384" width="9.140625" style="2"/>
  </cols>
  <sheetData>
    <row r="1" spans="1:9" ht="62.25" customHeight="1" x14ac:dyDescent="0.25">
      <c r="C1" s="147" t="s">
        <v>309</v>
      </c>
    </row>
    <row r="2" spans="1:9" ht="20.25" customHeight="1" x14ac:dyDescent="0.25">
      <c r="C2" s="147"/>
    </row>
    <row r="3" spans="1:9" x14ac:dyDescent="0.25">
      <c r="A3" s="204" t="s">
        <v>462</v>
      </c>
      <c r="B3" s="204"/>
      <c r="C3" s="204"/>
    </row>
    <row r="4" spans="1:9" x14ac:dyDescent="0.25">
      <c r="C4" s="3" t="s">
        <v>115</v>
      </c>
    </row>
    <row r="5" spans="1:9" ht="82.5" customHeight="1" x14ac:dyDescent="0.25">
      <c r="A5" s="8" t="s">
        <v>0</v>
      </c>
      <c r="B5" s="9" t="s">
        <v>1</v>
      </c>
      <c r="C5" s="10" t="s">
        <v>431</v>
      </c>
    </row>
    <row r="6" spans="1:9" x14ac:dyDescent="0.25">
      <c r="A6" s="9" t="s">
        <v>2</v>
      </c>
      <c r="B6" s="8" t="s">
        <v>3</v>
      </c>
      <c r="C6" s="14">
        <f>C12+C15+C20+C22+C7</f>
        <v>21078.899999999998</v>
      </c>
    </row>
    <row r="7" spans="1:9" ht="31.5" customHeight="1" x14ac:dyDescent="0.25">
      <c r="A7" s="9" t="s">
        <v>284</v>
      </c>
      <c r="B7" s="16" t="s">
        <v>229</v>
      </c>
      <c r="C7" s="14">
        <f>C8+C9+C10+C11</f>
        <v>1745.8</v>
      </c>
    </row>
    <row r="8" spans="1:9" ht="65.25" customHeight="1" x14ac:dyDescent="0.25">
      <c r="A8" s="12" t="s">
        <v>285</v>
      </c>
      <c r="B8" s="141" t="s">
        <v>286</v>
      </c>
      <c r="C8" s="15">
        <v>500.9</v>
      </c>
    </row>
    <row r="9" spans="1:9" ht="66.75" customHeight="1" x14ac:dyDescent="0.25">
      <c r="A9" s="12" t="s">
        <v>289</v>
      </c>
      <c r="B9" s="141" t="s">
        <v>287</v>
      </c>
      <c r="C9" s="15">
        <v>5</v>
      </c>
      <c r="I9" s="148"/>
    </row>
    <row r="10" spans="1:9" ht="57" customHeight="1" x14ac:dyDescent="0.25">
      <c r="A10" s="12" t="s">
        <v>290</v>
      </c>
      <c r="B10" s="141" t="s">
        <v>288</v>
      </c>
      <c r="C10" s="15">
        <v>1340.1</v>
      </c>
    </row>
    <row r="11" spans="1:9" ht="57" customHeight="1" x14ac:dyDescent="0.25">
      <c r="A11" s="12" t="s">
        <v>298</v>
      </c>
      <c r="B11" s="141" t="s">
        <v>299</v>
      </c>
      <c r="C11" s="15">
        <v>-100.2</v>
      </c>
    </row>
    <row r="12" spans="1:9" ht="24" customHeight="1" x14ac:dyDescent="0.25">
      <c r="A12" s="9" t="s">
        <v>4</v>
      </c>
      <c r="B12" s="11" t="s">
        <v>5</v>
      </c>
      <c r="C12" s="14">
        <f>C13</f>
        <v>17535.3</v>
      </c>
    </row>
    <row r="13" spans="1:9" ht="28.5" customHeight="1" x14ac:dyDescent="0.25">
      <c r="A13" s="12" t="s">
        <v>6</v>
      </c>
      <c r="B13" s="13" t="s">
        <v>7</v>
      </c>
      <c r="C13" s="15">
        <f>C14</f>
        <v>17535.3</v>
      </c>
    </row>
    <row r="14" spans="1:9" ht="57" customHeight="1" x14ac:dyDescent="0.25">
      <c r="A14" s="12" t="s">
        <v>8</v>
      </c>
      <c r="B14" s="13" t="s">
        <v>9</v>
      </c>
      <c r="C14" s="15">
        <v>17535.3</v>
      </c>
    </row>
    <row r="15" spans="1:9" ht="18.75" customHeight="1" x14ac:dyDescent="0.25">
      <c r="A15" s="9" t="s">
        <v>10</v>
      </c>
      <c r="B15" s="11" t="s">
        <v>11</v>
      </c>
      <c r="C15" s="14">
        <f>C16+C17</f>
        <v>367.6</v>
      </c>
    </row>
    <row r="16" spans="1:9" ht="38.25" customHeight="1" x14ac:dyDescent="0.25">
      <c r="A16" s="12" t="s">
        <v>12</v>
      </c>
      <c r="B16" s="13" t="s">
        <v>161</v>
      </c>
      <c r="C16" s="15">
        <v>152.1</v>
      </c>
    </row>
    <row r="17" spans="1:3" ht="23.45" customHeight="1" x14ac:dyDescent="0.25">
      <c r="A17" s="9" t="s">
        <v>13</v>
      </c>
      <c r="B17" s="11" t="s">
        <v>14</v>
      </c>
      <c r="C17" s="14">
        <f>C19+C18</f>
        <v>215.5</v>
      </c>
    </row>
    <row r="18" spans="1:3" ht="61.5" customHeight="1" x14ac:dyDescent="0.25">
      <c r="A18" s="12" t="s">
        <v>214</v>
      </c>
      <c r="B18" s="13" t="s">
        <v>215</v>
      </c>
      <c r="C18" s="15">
        <v>200</v>
      </c>
    </row>
    <row r="19" spans="1:3" ht="63" customHeight="1" x14ac:dyDescent="0.25">
      <c r="A19" s="12" t="s">
        <v>217</v>
      </c>
      <c r="B19" s="13" t="s">
        <v>216</v>
      </c>
      <c r="C19" s="15">
        <v>15.5</v>
      </c>
    </row>
    <row r="20" spans="1:3" ht="26.25" customHeight="1" x14ac:dyDescent="0.25">
      <c r="A20" s="9" t="s">
        <v>15</v>
      </c>
      <c r="B20" s="11" t="s">
        <v>16</v>
      </c>
      <c r="C20" s="14">
        <f>C21</f>
        <v>63</v>
      </c>
    </row>
    <row r="21" spans="1:3" ht="66.75" customHeight="1" x14ac:dyDescent="0.25">
      <c r="A21" s="12" t="s">
        <v>17</v>
      </c>
      <c r="B21" s="13" t="s">
        <v>18</v>
      </c>
      <c r="C21" s="15">
        <v>63</v>
      </c>
    </row>
    <row r="22" spans="1:3" ht="45" customHeight="1" x14ac:dyDescent="0.25">
      <c r="A22" s="9" t="s">
        <v>19</v>
      </c>
      <c r="B22" s="11" t="s">
        <v>155</v>
      </c>
      <c r="C22" s="14">
        <f>C23+C24+C25</f>
        <v>1367.2</v>
      </c>
    </row>
    <row r="23" spans="1:3" ht="47.25" customHeight="1" x14ac:dyDescent="0.25">
      <c r="A23" s="12" t="s">
        <v>20</v>
      </c>
      <c r="B23" s="13" t="s">
        <v>162</v>
      </c>
      <c r="C23" s="15">
        <v>0</v>
      </c>
    </row>
    <row r="24" spans="1:3" ht="58.5" customHeight="1" x14ac:dyDescent="0.25">
      <c r="A24" s="12" t="s">
        <v>21</v>
      </c>
      <c r="B24" s="13" t="s">
        <v>22</v>
      </c>
      <c r="C24" s="15">
        <v>1000</v>
      </c>
    </row>
    <row r="25" spans="1:3" ht="75" customHeight="1" x14ac:dyDescent="0.25">
      <c r="A25" s="12" t="s">
        <v>187</v>
      </c>
      <c r="B25" s="13" t="s">
        <v>188</v>
      </c>
      <c r="C25" s="15">
        <v>367.2</v>
      </c>
    </row>
    <row r="26" spans="1:3" ht="30.75" customHeight="1" x14ac:dyDescent="0.25">
      <c r="A26" s="9" t="s">
        <v>23</v>
      </c>
      <c r="B26" s="11" t="s">
        <v>156</v>
      </c>
      <c r="C26" s="14">
        <f>C27+C29+C32+C34</f>
        <v>9901.2999999999993</v>
      </c>
    </row>
    <row r="27" spans="1:3" ht="44.25" customHeight="1" x14ac:dyDescent="0.25">
      <c r="A27" s="12" t="s">
        <v>463</v>
      </c>
      <c r="B27" s="13" t="s">
        <v>157</v>
      </c>
      <c r="C27" s="15">
        <f>C28</f>
        <v>6424</v>
      </c>
    </row>
    <row r="28" spans="1:3" ht="39.75" customHeight="1" x14ac:dyDescent="0.25">
      <c r="A28" s="12" t="s">
        <v>464</v>
      </c>
      <c r="B28" s="13" t="s">
        <v>163</v>
      </c>
      <c r="C28" s="15">
        <v>6424</v>
      </c>
    </row>
    <row r="29" spans="1:3" ht="39.75" customHeight="1" x14ac:dyDescent="0.25">
      <c r="A29" s="9" t="s">
        <v>465</v>
      </c>
      <c r="B29" s="11" t="s">
        <v>158</v>
      </c>
      <c r="C29" s="15">
        <f>C30+C31</f>
        <v>507.5</v>
      </c>
    </row>
    <row r="30" spans="1:3" ht="44.25" customHeight="1" x14ac:dyDescent="0.25">
      <c r="A30" s="12" t="s">
        <v>466</v>
      </c>
      <c r="B30" s="13" t="s">
        <v>164</v>
      </c>
      <c r="C30" s="15">
        <v>72</v>
      </c>
    </row>
    <row r="31" spans="1:3" ht="54" customHeight="1" x14ac:dyDescent="0.25">
      <c r="A31" s="12" t="s">
        <v>467</v>
      </c>
      <c r="B31" s="13" t="s">
        <v>165</v>
      </c>
      <c r="C31" s="15">
        <v>435.5</v>
      </c>
    </row>
    <row r="32" spans="1:3" ht="23.25" customHeight="1" x14ac:dyDescent="0.25">
      <c r="A32" s="9" t="s">
        <v>468</v>
      </c>
      <c r="B32" s="11" t="s">
        <v>136</v>
      </c>
      <c r="C32" s="14">
        <f>C33</f>
        <v>2969.8</v>
      </c>
    </row>
    <row r="33" spans="1:3" ht="54" customHeight="1" x14ac:dyDescent="0.25">
      <c r="A33" s="12" t="s">
        <v>469</v>
      </c>
      <c r="B33" s="13" t="s">
        <v>166</v>
      </c>
      <c r="C33" s="15">
        <v>2969.8</v>
      </c>
    </row>
    <row r="34" spans="1:3" ht="54" hidden="1" customHeight="1" x14ac:dyDescent="0.25">
      <c r="A34" s="9" t="s">
        <v>307</v>
      </c>
      <c r="B34" s="11" t="s">
        <v>183</v>
      </c>
      <c r="C34" s="14">
        <f>C35</f>
        <v>0</v>
      </c>
    </row>
    <row r="35" spans="1:3" ht="54" hidden="1" customHeight="1" x14ac:dyDescent="0.25">
      <c r="A35" s="12" t="s">
        <v>308</v>
      </c>
      <c r="B35" s="13" t="s">
        <v>183</v>
      </c>
      <c r="C35" s="15">
        <v>0</v>
      </c>
    </row>
    <row r="36" spans="1:3" ht="18.75" customHeight="1" x14ac:dyDescent="0.25">
      <c r="A36" s="9"/>
      <c r="B36" s="11" t="s">
        <v>24</v>
      </c>
      <c r="C36" s="14">
        <f>C6+C26</f>
        <v>30980.199999999997</v>
      </c>
    </row>
    <row r="40" spans="1:3" x14ac:dyDescent="0.25">
      <c r="B40" s="6"/>
    </row>
    <row r="43" spans="1:3" x14ac:dyDescent="0.25">
      <c r="B43" s="7"/>
    </row>
    <row r="45" spans="1:3" x14ac:dyDescent="0.25">
      <c r="B45" s="6"/>
    </row>
  </sheetData>
  <mergeCells count="1">
    <mergeCell ref="A3:C3"/>
  </mergeCells>
  <pageMargins left="0" right="0" top="0" bottom="0" header="0" footer="0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238"/>
  <sheetViews>
    <sheetView tabSelected="1" topLeftCell="A169" zoomScaleNormal="100" workbookViewId="0">
      <selection activeCell="Q183" sqref="Q183"/>
    </sheetView>
  </sheetViews>
  <sheetFormatPr defaultRowHeight="11.25" x14ac:dyDescent="0.2"/>
  <cols>
    <col min="1" max="1" width="50.42578125" style="17" customWidth="1"/>
    <col min="2" max="2" width="10.140625" style="17" customWidth="1"/>
    <col min="3" max="3" width="5.42578125" style="18" customWidth="1"/>
    <col min="4" max="4" width="5.28515625" style="18" customWidth="1"/>
    <col min="5" max="5" width="10.5703125" style="19" customWidth="1"/>
    <col min="6" max="6" width="7.140625" style="20" customWidth="1"/>
    <col min="7" max="7" width="19.85546875" style="18" customWidth="1"/>
    <col min="8" max="8" width="11" style="179" customWidth="1"/>
    <col min="9" max="16384" width="9.140625" style="20"/>
  </cols>
  <sheetData>
    <row r="1" spans="1:8" ht="44.25" customHeight="1" x14ac:dyDescent="0.2">
      <c r="F1" s="198"/>
      <c r="G1" s="213" t="s">
        <v>479</v>
      </c>
      <c r="H1" s="213"/>
    </row>
    <row r="2" spans="1:8" ht="45" customHeight="1" x14ac:dyDescent="0.2">
      <c r="A2" s="212" t="s">
        <v>481</v>
      </c>
      <c r="B2" s="212"/>
      <c r="C2" s="212"/>
      <c r="D2" s="212"/>
      <c r="E2" s="212"/>
      <c r="F2" s="212"/>
      <c r="G2" s="212"/>
    </row>
    <row r="3" spans="1:8" ht="21" customHeight="1" x14ac:dyDescent="0.2"/>
    <row r="4" spans="1:8" x14ac:dyDescent="0.2">
      <c r="G4" s="18" t="s">
        <v>327</v>
      </c>
    </row>
    <row r="5" spans="1:8" ht="69.75" customHeight="1" x14ac:dyDescent="0.2">
      <c r="A5" s="216" t="s">
        <v>25</v>
      </c>
      <c r="B5" s="224" t="s">
        <v>483</v>
      </c>
      <c r="C5" s="216" t="s">
        <v>26</v>
      </c>
      <c r="D5" s="216" t="s">
        <v>27</v>
      </c>
      <c r="E5" s="217" t="s">
        <v>28</v>
      </c>
      <c r="F5" s="216" t="s">
        <v>29</v>
      </c>
      <c r="G5" s="215" t="s">
        <v>409</v>
      </c>
      <c r="H5" s="215"/>
    </row>
    <row r="6" spans="1:8" ht="20.25" customHeight="1" x14ac:dyDescent="0.2">
      <c r="A6" s="216"/>
      <c r="B6" s="225"/>
      <c r="C6" s="216"/>
      <c r="D6" s="216"/>
      <c r="E6" s="217"/>
      <c r="F6" s="216"/>
      <c r="G6" s="189">
        <v>2020</v>
      </c>
      <c r="H6" s="37">
        <v>2021</v>
      </c>
    </row>
    <row r="7" spans="1:8" ht="22.5" customHeight="1" x14ac:dyDescent="0.2">
      <c r="A7" s="25" t="s">
        <v>30</v>
      </c>
      <c r="B7" s="203">
        <v>650</v>
      </c>
      <c r="C7" s="26">
        <v>1</v>
      </c>
      <c r="D7" s="26">
        <v>0</v>
      </c>
      <c r="E7" s="27" t="s">
        <v>137</v>
      </c>
      <c r="F7" s="28" t="s">
        <v>137</v>
      </c>
      <c r="G7" s="34">
        <f>G8+G16+G24+G35+G41</f>
        <v>17228.3</v>
      </c>
      <c r="H7" s="34">
        <f>H8+H16+H24+H35+H41</f>
        <v>18147.099999999999</v>
      </c>
    </row>
    <row r="8" spans="1:8" ht="22.5" customHeight="1" x14ac:dyDescent="0.2">
      <c r="A8" s="30" t="s">
        <v>31</v>
      </c>
      <c r="B8" s="203">
        <v>650</v>
      </c>
      <c r="C8" s="31">
        <v>1</v>
      </c>
      <c r="D8" s="31">
        <v>2</v>
      </c>
      <c r="E8" s="32" t="s">
        <v>137</v>
      </c>
      <c r="F8" s="33" t="s">
        <v>137</v>
      </c>
      <c r="G8" s="34">
        <f t="shared" ref="G8:H8" si="0">G9</f>
        <v>1875</v>
      </c>
      <c r="H8" s="34">
        <f t="shared" si="0"/>
        <v>1875</v>
      </c>
    </row>
    <row r="9" spans="1:8" ht="36.75" customHeight="1" x14ac:dyDescent="0.2">
      <c r="A9" s="35" t="s">
        <v>342</v>
      </c>
      <c r="B9" s="203">
        <v>650</v>
      </c>
      <c r="C9" s="31">
        <v>1</v>
      </c>
      <c r="D9" s="31">
        <v>2</v>
      </c>
      <c r="E9" s="32" t="s">
        <v>339</v>
      </c>
      <c r="F9" s="33" t="s">
        <v>137</v>
      </c>
      <c r="G9" s="34">
        <f>G10</f>
        <v>1875</v>
      </c>
      <c r="H9" s="34">
        <f>H10</f>
        <v>1875</v>
      </c>
    </row>
    <row r="10" spans="1:8" ht="35.25" customHeight="1" x14ac:dyDescent="0.2">
      <c r="A10" s="35" t="s">
        <v>210</v>
      </c>
      <c r="B10" s="203">
        <v>650</v>
      </c>
      <c r="C10" s="31">
        <v>1</v>
      </c>
      <c r="D10" s="31">
        <v>2</v>
      </c>
      <c r="E10" s="32" t="s">
        <v>340</v>
      </c>
      <c r="F10" s="33"/>
      <c r="G10" s="34">
        <f>+G11</f>
        <v>1875</v>
      </c>
      <c r="H10" s="34">
        <f>+H11</f>
        <v>1875</v>
      </c>
    </row>
    <row r="11" spans="1:8" ht="32.25" customHeight="1" x14ac:dyDescent="0.2">
      <c r="A11" s="35" t="s">
        <v>189</v>
      </c>
      <c r="B11" s="203">
        <v>650</v>
      </c>
      <c r="C11" s="31">
        <v>1</v>
      </c>
      <c r="D11" s="31">
        <v>2</v>
      </c>
      <c r="E11" s="32" t="s">
        <v>341</v>
      </c>
      <c r="F11" s="33" t="s">
        <v>137</v>
      </c>
      <c r="G11" s="34">
        <f>G12</f>
        <v>1875</v>
      </c>
      <c r="H11" s="34">
        <f>H12</f>
        <v>1875</v>
      </c>
    </row>
    <row r="12" spans="1:8" ht="47.25" customHeight="1" x14ac:dyDescent="0.2">
      <c r="A12" s="36" t="s">
        <v>141</v>
      </c>
      <c r="B12" s="203">
        <v>650</v>
      </c>
      <c r="C12" s="31">
        <v>1</v>
      </c>
      <c r="D12" s="31">
        <v>2</v>
      </c>
      <c r="E12" s="32" t="s">
        <v>341</v>
      </c>
      <c r="F12" s="33" t="s">
        <v>142</v>
      </c>
      <c r="G12" s="34">
        <f>G13</f>
        <v>1875</v>
      </c>
      <c r="H12" s="34">
        <f>H13</f>
        <v>1875</v>
      </c>
    </row>
    <row r="13" spans="1:8" ht="25.5" customHeight="1" x14ac:dyDescent="0.2">
      <c r="A13" s="36" t="s">
        <v>145</v>
      </c>
      <c r="B13" s="203">
        <v>650</v>
      </c>
      <c r="C13" s="31">
        <v>1</v>
      </c>
      <c r="D13" s="31">
        <v>2</v>
      </c>
      <c r="E13" s="32" t="s">
        <v>341</v>
      </c>
      <c r="F13" s="33" t="s">
        <v>146</v>
      </c>
      <c r="G13" s="34">
        <f>G14+G15</f>
        <v>1875</v>
      </c>
      <c r="H13" s="34">
        <f>H14+H15</f>
        <v>1875</v>
      </c>
    </row>
    <row r="14" spans="1:8" ht="25.5" customHeight="1" x14ac:dyDescent="0.2">
      <c r="A14" s="36" t="s">
        <v>203</v>
      </c>
      <c r="B14" s="203">
        <v>650</v>
      </c>
      <c r="C14" s="31"/>
      <c r="D14" s="31"/>
      <c r="E14" s="32"/>
      <c r="F14" s="33">
        <v>121</v>
      </c>
      <c r="G14" s="34">
        <v>1545</v>
      </c>
      <c r="H14" s="37">
        <v>1545</v>
      </c>
    </row>
    <row r="15" spans="1:8" ht="25.5" customHeight="1" x14ac:dyDescent="0.2">
      <c r="A15" s="36" t="s">
        <v>204</v>
      </c>
      <c r="B15" s="203">
        <v>650</v>
      </c>
      <c r="C15" s="31"/>
      <c r="D15" s="31"/>
      <c r="E15" s="32"/>
      <c r="F15" s="33">
        <v>129</v>
      </c>
      <c r="G15" s="34">
        <v>330</v>
      </c>
      <c r="H15" s="37">
        <v>330</v>
      </c>
    </row>
    <row r="16" spans="1:8" ht="38.25" customHeight="1" x14ac:dyDescent="0.2">
      <c r="A16" s="36" t="s">
        <v>32</v>
      </c>
      <c r="B16" s="203">
        <v>650</v>
      </c>
      <c r="C16" s="31">
        <v>1</v>
      </c>
      <c r="D16" s="31">
        <v>4</v>
      </c>
      <c r="E16" s="32"/>
      <c r="F16" s="33"/>
      <c r="G16" s="34">
        <f t="shared" ref="G16:H20" si="1">G17</f>
        <v>9791.2999999999993</v>
      </c>
      <c r="H16" s="34">
        <f t="shared" si="1"/>
        <v>9925</v>
      </c>
    </row>
    <row r="17" spans="1:8" ht="33.75" customHeight="1" x14ac:dyDescent="0.2">
      <c r="A17" s="35" t="s">
        <v>342</v>
      </c>
      <c r="B17" s="203">
        <v>650</v>
      </c>
      <c r="C17" s="31">
        <v>1</v>
      </c>
      <c r="D17" s="31">
        <v>4</v>
      </c>
      <c r="E17" s="32" t="s">
        <v>339</v>
      </c>
      <c r="F17" s="33" t="s">
        <v>137</v>
      </c>
      <c r="G17" s="34">
        <f>G18</f>
        <v>9791.2999999999993</v>
      </c>
      <c r="H17" s="34">
        <f>H18</f>
        <v>9925</v>
      </c>
    </row>
    <row r="18" spans="1:8" ht="33.75" customHeight="1" x14ac:dyDescent="0.2">
      <c r="A18" s="35" t="s">
        <v>211</v>
      </c>
      <c r="B18" s="203">
        <v>650</v>
      </c>
      <c r="C18" s="31">
        <v>1</v>
      </c>
      <c r="D18" s="31">
        <v>4</v>
      </c>
      <c r="E18" s="32" t="s">
        <v>340</v>
      </c>
      <c r="F18" s="33"/>
      <c r="G18" s="34">
        <f t="shared" si="1"/>
        <v>9791.2999999999993</v>
      </c>
      <c r="H18" s="34">
        <f t="shared" si="1"/>
        <v>9925</v>
      </c>
    </row>
    <row r="19" spans="1:8" ht="11.25" customHeight="1" x14ac:dyDescent="0.2">
      <c r="A19" s="35" t="s">
        <v>128</v>
      </c>
      <c r="B19" s="203">
        <v>650</v>
      </c>
      <c r="C19" s="31">
        <v>1</v>
      </c>
      <c r="D19" s="31">
        <v>4</v>
      </c>
      <c r="E19" s="32" t="s">
        <v>343</v>
      </c>
      <c r="F19" s="33" t="s">
        <v>137</v>
      </c>
      <c r="G19" s="34">
        <f t="shared" si="1"/>
        <v>9791.2999999999993</v>
      </c>
      <c r="H19" s="34">
        <f t="shared" si="1"/>
        <v>9925</v>
      </c>
    </row>
    <row r="20" spans="1:8" ht="45" customHeight="1" x14ac:dyDescent="0.2">
      <c r="A20" s="36" t="s">
        <v>141</v>
      </c>
      <c r="B20" s="203">
        <v>650</v>
      </c>
      <c r="C20" s="31">
        <v>1</v>
      </c>
      <c r="D20" s="31">
        <v>4</v>
      </c>
      <c r="E20" s="32" t="s">
        <v>343</v>
      </c>
      <c r="F20" s="33" t="s">
        <v>142</v>
      </c>
      <c r="G20" s="34">
        <f t="shared" si="1"/>
        <v>9791.2999999999993</v>
      </c>
      <c r="H20" s="34">
        <f t="shared" si="1"/>
        <v>9925</v>
      </c>
    </row>
    <row r="21" spans="1:8" ht="22.5" x14ac:dyDescent="0.2">
      <c r="A21" s="36" t="s">
        <v>145</v>
      </c>
      <c r="B21" s="203">
        <v>650</v>
      </c>
      <c r="C21" s="31">
        <v>1</v>
      </c>
      <c r="D21" s="31">
        <v>4</v>
      </c>
      <c r="E21" s="32" t="s">
        <v>343</v>
      </c>
      <c r="F21" s="33" t="s">
        <v>146</v>
      </c>
      <c r="G21" s="34">
        <f>G22+G23</f>
        <v>9791.2999999999993</v>
      </c>
      <c r="H21" s="34">
        <f>H22+H23</f>
        <v>9925</v>
      </c>
    </row>
    <row r="22" spans="1:8" x14ac:dyDescent="0.2">
      <c r="A22" s="36" t="s">
        <v>203</v>
      </c>
      <c r="B22" s="203">
        <v>650</v>
      </c>
      <c r="C22" s="31"/>
      <c r="D22" s="31"/>
      <c r="E22" s="32"/>
      <c r="F22" s="33">
        <v>121</v>
      </c>
      <c r="G22" s="34">
        <v>7591.3</v>
      </c>
      <c r="H22" s="37">
        <v>7725</v>
      </c>
    </row>
    <row r="23" spans="1:8" ht="33.75" x14ac:dyDescent="0.2">
      <c r="A23" s="36" t="s">
        <v>204</v>
      </c>
      <c r="B23" s="203">
        <v>650</v>
      </c>
      <c r="C23" s="31"/>
      <c r="D23" s="31"/>
      <c r="E23" s="32"/>
      <c r="F23" s="33">
        <v>129</v>
      </c>
      <c r="G23" s="34">
        <v>2200</v>
      </c>
      <c r="H23" s="37">
        <v>2200</v>
      </c>
    </row>
    <row r="24" spans="1:8" ht="38.25" customHeight="1" x14ac:dyDescent="0.2">
      <c r="A24" s="36" t="s">
        <v>201</v>
      </c>
      <c r="B24" s="203">
        <v>650</v>
      </c>
      <c r="C24" s="31">
        <v>1</v>
      </c>
      <c r="D24" s="31">
        <v>6</v>
      </c>
      <c r="E24" s="32"/>
      <c r="F24" s="33"/>
      <c r="G24" s="34">
        <f>G30+G25</f>
        <v>0</v>
      </c>
      <c r="H24" s="34">
        <f>H30+H25</f>
        <v>0</v>
      </c>
    </row>
    <row r="25" spans="1:8" ht="38.25" customHeight="1" x14ac:dyDescent="0.2">
      <c r="A25" s="35" t="s">
        <v>336</v>
      </c>
      <c r="B25" s="203">
        <v>650</v>
      </c>
      <c r="C25" s="31">
        <v>1</v>
      </c>
      <c r="D25" s="31">
        <v>6</v>
      </c>
      <c r="E25" s="32" t="s">
        <v>339</v>
      </c>
      <c r="F25" s="33"/>
      <c r="G25" s="34">
        <f t="shared" ref="G25:H28" si="2">G26</f>
        <v>0</v>
      </c>
      <c r="H25" s="34">
        <f t="shared" si="2"/>
        <v>0</v>
      </c>
    </row>
    <row r="26" spans="1:8" ht="38.25" customHeight="1" x14ac:dyDescent="0.2">
      <c r="A26" s="35" t="s">
        <v>211</v>
      </c>
      <c r="B26" s="203">
        <v>650</v>
      </c>
      <c r="C26" s="31">
        <v>1</v>
      </c>
      <c r="D26" s="31">
        <v>6</v>
      </c>
      <c r="E26" s="32" t="s">
        <v>340</v>
      </c>
      <c r="F26" s="33"/>
      <c r="G26" s="34">
        <f t="shared" si="2"/>
        <v>0</v>
      </c>
      <c r="H26" s="34">
        <f t="shared" si="2"/>
        <v>0</v>
      </c>
    </row>
    <row r="27" spans="1:8" ht="50.25" customHeight="1" x14ac:dyDescent="0.2">
      <c r="A27" s="36" t="s">
        <v>200</v>
      </c>
      <c r="B27" s="203">
        <v>650</v>
      </c>
      <c r="C27" s="31">
        <v>1</v>
      </c>
      <c r="D27" s="31">
        <v>6</v>
      </c>
      <c r="E27" s="32" t="s">
        <v>344</v>
      </c>
      <c r="F27" s="33"/>
      <c r="G27" s="34">
        <f t="shared" si="2"/>
        <v>0</v>
      </c>
      <c r="H27" s="34">
        <f t="shared" si="2"/>
        <v>0</v>
      </c>
    </row>
    <row r="28" spans="1:8" ht="15" customHeight="1" x14ac:dyDescent="0.2">
      <c r="A28" s="36" t="s">
        <v>153</v>
      </c>
      <c r="B28" s="203">
        <v>650</v>
      </c>
      <c r="C28" s="31"/>
      <c r="D28" s="31"/>
      <c r="E28" s="32" t="s">
        <v>344</v>
      </c>
      <c r="F28" s="33">
        <v>500</v>
      </c>
      <c r="G28" s="34">
        <f t="shared" si="2"/>
        <v>0</v>
      </c>
      <c r="H28" s="34">
        <f t="shared" si="2"/>
        <v>0</v>
      </c>
    </row>
    <row r="29" spans="1:8" ht="15.75" customHeight="1" x14ac:dyDescent="0.2">
      <c r="A29" s="36" t="s">
        <v>136</v>
      </c>
      <c r="B29" s="203">
        <v>650</v>
      </c>
      <c r="C29" s="31">
        <v>1</v>
      </c>
      <c r="D29" s="31">
        <v>6</v>
      </c>
      <c r="E29" s="32" t="s">
        <v>344</v>
      </c>
      <c r="F29" s="33">
        <v>540</v>
      </c>
      <c r="G29" s="34"/>
      <c r="H29" s="37"/>
    </row>
    <row r="30" spans="1:8" ht="18" customHeight="1" x14ac:dyDescent="0.2">
      <c r="A30" s="35" t="s">
        <v>154</v>
      </c>
      <c r="B30" s="203">
        <v>650</v>
      </c>
      <c r="C30" s="31">
        <v>1</v>
      </c>
      <c r="D30" s="31">
        <v>6</v>
      </c>
      <c r="E30" s="32" t="s">
        <v>338</v>
      </c>
      <c r="F30" s="33"/>
      <c r="G30" s="34">
        <f>G31</f>
        <v>0</v>
      </c>
      <c r="H30" s="34">
        <f>H31</f>
        <v>0</v>
      </c>
    </row>
    <row r="31" spans="1:8" ht="24" customHeight="1" x14ac:dyDescent="0.2">
      <c r="A31" s="35" t="s">
        <v>356</v>
      </c>
      <c r="B31" s="203">
        <v>650</v>
      </c>
      <c r="C31" s="31">
        <v>1</v>
      </c>
      <c r="D31" s="31">
        <v>6</v>
      </c>
      <c r="E31" s="32" t="s">
        <v>345</v>
      </c>
      <c r="F31" s="33"/>
      <c r="G31" s="34">
        <f>G32</f>
        <v>0</v>
      </c>
      <c r="H31" s="34">
        <f>H32</f>
        <v>0</v>
      </c>
    </row>
    <row r="32" spans="1:8" ht="45" customHeight="1" x14ac:dyDescent="0.2">
      <c r="A32" s="36" t="s">
        <v>200</v>
      </c>
      <c r="B32" s="203">
        <v>650</v>
      </c>
      <c r="C32" s="31">
        <v>1</v>
      </c>
      <c r="D32" s="31">
        <v>6</v>
      </c>
      <c r="E32" s="32" t="s">
        <v>346</v>
      </c>
      <c r="F32" s="33"/>
      <c r="G32" s="34">
        <f t="shared" ref="G32:H33" si="3">G33</f>
        <v>0</v>
      </c>
      <c r="H32" s="34">
        <f t="shared" si="3"/>
        <v>0</v>
      </c>
    </row>
    <row r="33" spans="1:8" ht="11.25" customHeight="1" x14ac:dyDescent="0.2">
      <c r="A33" s="36" t="s">
        <v>153</v>
      </c>
      <c r="B33" s="203">
        <v>650</v>
      </c>
      <c r="C33" s="31">
        <v>1</v>
      </c>
      <c r="D33" s="31">
        <v>6</v>
      </c>
      <c r="E33" s="32" t="s">
        <v>346</v>
      </c>
      <c r="F33" s="33">
        <v>500</v>
      </c>
      <c r="G33" s="34">
        <f t="shared" si="3"/>
        <v>0</v>
      </c>
      <c r="H33" s="34">
        <f t="shared" si="3"/>
        <v>0</v>
      </c>
    </row>
    <row r="34" spans="1:8" ht="11.25" customHeight="1" x14ac:dyDescent="0.2">
      <c r="A34" s="36" t="s">
        <v>136</v>
      </c>
      <c r="B34" s="203">
        <v>650</v>
      </c>
      <c r="C34" s="31">
        <v>1</v>
      </c>
      <c r="D34" s="31">
        <v>6</v>
      </c>
      <c r="E34" s="32" t="s">
        <v>346</v>
      </c>
      <c r="F34" s="33">
        <v>540</v>
      </c>
      <c r="G34" s="34"/>
      <c r="H34" s="37"/>
    </row>
    <row r="35" spans="1:8" ht="11.25" customHeight="1" x14ac:dyDescent="0.2">
      <c r="A35" s="30" t="s">
        <v>33</v>
      </c>
      <c r="B35" s="203">
        <v>650</v>
      </c>
      <c r="C35" s="31">
        <v>1</v>
      </c>
      <c r="D35" s="31">
        <v>11</v>
      </c>
      <c r="E35" s="32"/>
      <c r="F35" s="33" t="s">
        <v>137</v>
      </c>
      <c r="G35" s="34">
        <f t="shared" ref="G35:H39" si="4">G36</f>
        <v>60</v>
      </c>
      <c r="H35" s="34">
        <f t="shared" si="4"/>
        <v>225</v>
      </c>
    </row>
    <row r="36" spans="1:8" ht="12.75" customHeight="1" x14ac:dyDescent="0.2">
      <c r="A36" s="35" t="s">
        <v>154</v>
      </c>
      <c r="B36" s="203">
        <v>650</v>
      </c>
      <c r="C36" s="31">
        <v>1</v>
      </c>
      <c r="D36" s="31">
        <v>11</v>
      </c>
      <c r="E36" s="32" t="s">
        <v>338</v>
      </c>
      <c r="F36" s="33" t="s">
        <v>137</v>
      </c>
      <c r="G36" s="34">
        <f t="shared" si="4"/>
        <v>60</v>
      </c>
      <c r="H36" s="34">
        <f t="shared" si="4"/>
        <v>225</v>
      </c>
    </row>
    <row r="37" spans="1:8" ht="12" customHeight="1" x14ac:dyDescent="0.2">
      <c r="A37" s="35" t="s">
        <v>347</v>
      </c>
      <c r="B37" s="203">
        <v>650</v>
      </c>
      <c r="C37" s="31">
        <v>1</v>
      </c>
      <c r="D37" s="31">
        <v>11</v>
      </c>
      <c r="E37" s="32" t="s">
        <v>348</v>
      </c>
      <c r="F37" s="33" t="s">
        <v>137</v>
      </c>
      <c r="G37" s="34">
        <f>G38</f>
        <v>60</v>
      </c>
      <c r="H37" s="34">
        <f>H38</f>
        <v>225</v>
      </c>
    </row>
    <row r="38" spans="1:8" ht="12" customHeight="1" x14ac:dyDescent="0.2">
      <c r="A38" s="35" t="s">
        <v>337</v>
      </c>
      <c r="B38" s="203">
        <v>650</v>
      </c>
      <c r="C38" s="31">
        <v>1</v>
      </c>
      <c r="D38" s="31">
        <v>11</v>
      </c>
      <c r="E38" s="32" t="s">
        <v>349</v>
      </c>
      <c r="F38" s="33"/>
      <c r="G38" s="34">
        <f t="shared" si="4"/>
        <v>60</v>
      </c>
      <c r="H38" s="34">
        <f t="shared" si="4"/>
        <v>225</v>
      </c>
    </row>
    <row r="39" spans="1:8" ht="11.25" customHeight="1" x14ac:dyDescent="0.2">
      <c r="A39" s="36" t="s">
        <v>147</v>
      </c>
      <c r="B39" s="203">
        <v>650</v>
      </c>
      <c r="C39" s="31">
        <v>1</v>
      </c>
      <c r="D39" s="31">
        <v>11</v>
      </c>
      <c r="E39" s="32" t="s">
        <v>349</v>
      </c>
      <c r="F39" s="33" t="s">
        <v>148</v>
      </c>
      <c r="G39" s="34">
        <f t="shared" si="4"/>
        <v>60</v>
      </c>
      <c r="H39" s="34">
        <f t="shared" si="4"/>
        <v>225</v>
      </c>
    </row>
    <row r="40" spans="1:8" x14ac:dyDescent="0.2">
      <c r="A40" s="36" t="s">
        <v>131</v>
      </c>
      <c r="B40" s="203">
        <v>650</v>
      </c>
      <c r="C40" s="31">
        <v>1</v>
      </c>
      <c r="D40" s="31">
        <v>11</v>
      </c>
      <c r="E40" s="32" t="s">
        <v>349</v>
      </c>
      <c r="F40" s="33" t="s">
        <v>125</v>
      </c>
      <c r="G40" s="34">
        <v>60</v>
      </c>
      <c r="H40" s="37">
        <v>225</v>
      </c>
    </row>
    <row r="41" spans="1:8" ht="11.25" customHeight="1" x14ac:dyDescent="0.2">
      <c r="A41" s="30" t="s">
        <v>34</v>
      </c>
      <c r="B41" s="203">
        <v>650</v>
      </c>
      <c r="C41" s="31">
        <v>1</v>
      </c>
      <c r="D41" s="31">
        <v>13</v>
      </c>
      <c r="E41" s="32" t="s">
        <v>137</v>
      </c>
      <c r="F41" s="33" t="s">
        <v>137</v>
      </c>
      <c r="G41" s="34">
        <f>G46+G65+G42+G74</f>
        <v>5502</v>
      </c>
      <c r="H41" s="34">
        <f>H46+H65+H42+H74</f>
        <v>6122.1</v>
      </c>
    </row>
    <row r="42" spans="1:8" ht="11.25" customHeight="1" x14ac:dyDescent="0.2">
      <c r="A42" s="35" t="s">
        <v>154</v>
      </c>
      <c r="B42" s="203">
        <v>650</v>
      </c>
      <c r="C42" s="31">
        <v>1</v>
      </c>
      <c r="D42" s="31">
        <v>13</v>
      </c>
      <c r="E42" s="32">
        <v>5000000000</v>
      </c>
      <c r="F42" s="33"/>
      <c r="G42" s="34">
        <f t="shared" ref="G42:H44" si="5">G43</f>
        <v>533</v>
      </c>
      <c r="H42" s="34">
        <f t="shared" si="5"/>
        <v>1076</v>
      </c>
    </row>
    <row r="43" spans="1:8" ht="11.25" customHeight="1" x14ac:dyDescent="0.2">
      <c r="A43" s="36" t="s">
        <v>276</v>
      </c>
      <c r="B43" s="203">
        <v>650</v>
      </c>
      <c r="C43" s="31">
        <v>1</v>
      </c>
      <c r="D43" s="31">
        <v>13</v>
      </c>
      <c r="E43" s="32" t="s">
        <v>275</v>
      </c>
      <c r="F43" s="33"/>
      <c r="G43" s="34">
        <f t="shared" si="5"/>
        <v>533</v>
      </c>
      <c r="H43" s="34">
        <f t="shared" si="5"/>
        <v>1076</v>
      </c>
    </row>
    <row r="44" spans="1:8" ht="11.25" customHeight="1" x14ac:dyDescent="0.2">
      <c r="A44" s="36" t="s">
        <v>147</v>
      </c>
      <c r="B44" s="203">
        <v>650</v>
      </c>
      <c r="C44" s="31">
        <v>1</v>
      </c>
      <c r="D44" s="31">
        <v>13</v>
      </c>
      <c r="E44" s="32" t="s">
        <v>275</v>
      </c>
      <c r="F44" s="33">
        <v>800</v>
      </c>
      <c r="G44" s="34">
        <f t="shared" si="5"/>
        <v>533</v>
      </c>
      <c r="H44" s="34">
        <f t="shared" si="5"/>
        <v>1076</v>
      </c>
    </row>
    <row r="45" spans="1:8" ht="11.25" customHeight="1" x14ac:dyDescent="0.2">
      <c r="A45" s="36" t="s">
        <v>131</v>
      </c>
      <c r="B45" s="203">
        <v>650</v>
      </c>
      <c r="C45" s="31">
        <v>1</v>
      </c>
      <c r="D45" s="31">
        <v>13</v>
      </c>
      <c r="E45" s="32" t="s">
        <v>275</v>
      </c>
      <c r="F45" s="33">
        <v>870</v>
      </c>
      <c r="G45" s="34">
        <v>533</v>
      </c>
      <c r="H45" s="34">
        <v>1076</v>
      </c>
    </row>
    <row r="46" spans="1:8" ht="22.5" customHeight="1" x14ac:dyDescent="0.2">
      <c r="A46" s="35" t="s">
        <v>342</v>
      </c>
      <c r="B46" s="203">
        <v>650</v>
      </c>
      <c r="C46" s="31">
        <v>1</v>
      </c>
      <c r="D46" s="31">
        <v>13</v>
      </c>
      <c r="E46" s="32" t="s">
        <v>339</v>
      </c>
      <c r="F46" s="33" t="s">
        <v>137</v>
      </c>
      <c r="G46" s="34">
        <f>G47</f>
        <v>4279</v>
      </c>
      <c r="H46" s="34">
        <f>H47</f>
        <v>4279</v>
      </c>
    </row>
    <row r="47" spans="1:8" ht="35.25" customHeight="1" x14ac:dyDescent="0.2">
      <c r="A47" s="35" t="s">
        <v>210</v>
      </c>
      <c r="B47" s="203">
        <v>650</v>
      </c>
      <c r="C47" s="31">
        <v>1</v>
      </c>
      <c r="D47" s="31">
        <v>2</v>
      </c>
      <c r="E47" s="32" t="s">
        <v>340</v>
      </c>
      <c r="F47" s="33" t="s">
        <v>137</v>
      </c>
      <c r="G47" s="34">
        <f>G48+G61</f>
        <v>4279</v>
      </c>
      <c r="H47" s="34">
        <f>H48+H61</f>
        <v>4279</v>
      </c>
    </row>
    <row r="48" spans="1:8" ht="25.5" customHeight="1" x14ac:dyDescent="0.2">
      <c r="A48" s="35" t="s">
        <v>192</v>
      </c>
      <c r="B48" s="203">
        <v>650</v>
      </c>
      <c r="C48" s="31">
        <v>1</v>
      </c>
      <c r="D48" s="31">
        <v>13</v>
      </c>
      <c r="E48" s="32" t="s">
        <v>351</v>
      </c>
      <c r="F48" s="33"/>
      <c r="G48" s="34">
        <f>G53+G49+G56</f>
        <v>4276.6000000000004</v>
      </c>
      <c r="H48" s="34">
        <f>H53+H49+H56</f>
        <v>4276.6000000000004</v>
      </c>
    </row>
    <row r="49" spans="1:8" ht="47.25" customHeight="1" x14ac:dyDescent="0.2">
      <c r="A49" s="36" t="s">
        <v>141</v>
      </c>
      <c r="B49" s="203">
        <v>650</v>
      </c>
      <c r="C49" s="31">
        <v>1</v>
      </c>
      <c r="D49" s="31">
        <v>13</v>
      </c>
      <c r="E49" s="32" t="s">
        <v>351</v>
      </c>
      <c r="F49" s="33" t="s">
        <v>142</v>
      </c>
      <c r="G49" s="34">
        <f>G50</f>
        <v>4200</v>
      </c>
      <c r="H49" s="34">
        <f>H50</f>
        <v>4200</v>
      </c>
    </row>
    <row r="50" spans="1:8" ht="14.25" customHeight="1" x14ac:dyDescent="0.2">
      <c r="A50" s="36" t="s">
        <v>143</v>
      </c>
      <c r="B50" s="203">
        <v>650</v>
      </c>
      <c r="C50" s="31">
        <v>1</v>
      </c>
      <c r="D50" s="31">
        <v>13</v>
      </c>
      <c r="E50" s="32" t="s">
        <v>351</v>
      </c>
      <c r="F50" s="33" t="s">
        <v>144</v>
      </c>
      <c r="G50" s="34">
        <f>G51+G52</f>
        <v>4200</v>
      </c>
      <c r="H50" s="34">
        <f>H51+H52</f>
        <v>4200</v>
      </c>
    </row>
    <row r="51" spans="1:8" ht="14.25" customHeight="1" x14ac:dyDescent="0.2">
      <c r="A51" s="36" t="s">
        <v>143</v>
      </c>
      <c r="B51" s="203">
        <v>650</v>
      </c>
      <c r="C51" s="31"/>
      <c r="D51" s="31"/>
      <c r="E51" s="32"/>
      <c r="F51" s="33">
        <v>111</v>
      </c>
      <c r="G51" s="34">
        <v>3200</v>
      </c>
      <c r="H51" s="37">
        <v>3200</v>
      </c>
    </row>
    <row r="52" spans="1:8" ht="14.25" customHeight="1" x14ac:dyDescent="0.2">
      <c r="A52" s="36" t="s">
        <v>206</v>
      </c>
      <c r="B52" s="203">
        <v>650</v>
      </c>
      <c r="C52" s="31"/>
      <c r="D52" s="31"/>
      <c r="E52" s="32"/>
      <c r="F52" s="33">
        <v>119</v>
      </c>
      <c r="G52" s="34">
        <v>1000</v>
      </c>
      <c r="H52" s="37">
        <v>1000</v>
      </c>
    </row>
    <row r="53" spans="1:8" ht="22.5" customHeight="1" x14ac:dyDescent="0.2">
      <c r="A53" s="36" t="s">
        <v>226</v>
      </c>
      <c r="B53" s="203">
        <v>650</v>
      </c>
      <c r="C53" s="31">
        <v>1</v>
      </c>
      <c r="D53" s="31">
        <v>13</v>
      </c>
      <c r="E53" s="32" t="s">
        <v>351</v>
      </c>
      <c r="F53" s="33" t="s">
        <v>138</v>
      </c>
      <c r="G53" s="34">
        <f>G54</f>
        <v>20</v>
      </c>
      <c r="H53" s="34">
        <f>H54</f>
        <v>20</v>
      </c>
    </row>
    <row r="54" spans="1:8" ht="22.5" x14ac:dyDescent="0.2">
      <c r="A54" s="36" t="s">
        <v>139</v>
      </c>
      <c r="B54" s="203">
        <v>650</v>
      </c>
      <c r="C54" s="31">
        <v>1</v>
      </c>
      <c r="D54" s="31">
        <v>13</v>
      </c>
      <c r="E54" s="32" t="s">
        <v>351</v>
      </c>
      <c r="F54" s="33" t="s">
        <v>140</v>
      </c>
      <c r="G54" s="34">
        <f>G55</f>
        <v>20</v>
      </c>
      <c r="H54" s="34">
        <f>H55</f>
        <v>20</v>
      </c>
    </row>
    <row r="55" spans="1:8" ht="22.5" x14ac:dyDescent="0.2">
      <c r="A55" s="36" t="s">
        <v>130</v>
      </c>
      <c r="B55" s="203">
        <v>650</v>
      </c>
      <c r="C55" s="31"/>
      <c r="D55" s="31"/>
      <c r="E55" s="32"/>
      <c r="F55" s="33">
        <v>244</v>
      </c>
      <c r="G55" s="34">
        <v>20</v>
      </c>
      <c r="H55" s="37">
        <v>20</v>
      </c>
    </row>
    <row r="56" spans="1:8" x14ac:dyDescent="0.2">
      <c r="A56" s="36" t="s">
        <v>147</v>
      </c>
      <c r="B56" s="203">
        <v>650</v>
      </c>
      <c r="C56" s="31">
        <v>1</v>
      </c>
      <c r="D56" s="31">
        <v>13</v>
      </c>
      <c r="E56" s="32" t="s">
        <v>351</v>
      </c>
      <c r="F56" s="33" t="s">
        <v>148</v>
      </c>
      <c r="G56" s="34">
        <f>G57</f>
        <v>56.6</v>
      </c>
      <c r="H56" s="34">
        <f>H57</f>
        <v>56.6</v>
      </c>
    </row>
    <row r="57" spans="1:8" x14ac:dyDescent="0.2">
      <c r="A57" s="36" t="s">
        <v>149</v>
      </c>
      <c r="B57" s="203">
        <v>650</v>
      </c>
      <c r="C57" s="31">
        <v>1</v>
      </c>
      <c r="D57" s="31">
        <v>13</v>
      </c>
      <c r="E57" s="32" t="s">
        <v>351</v>
      </c>
      <c r="F57" s="33" t="s">
        <v>150</v>
      </c>
      <c r="G57" s="34">
        <f>G58+G59+G60</f>
        <v>56.6</v>
      </c>
      <c r="H57" s="34">
        <f>H58+H59+H60</f>
        <v>56.6</v>
      </c>
    </row>
    <row r="58" spans="1:8" x14ac:dyDescent="0.2">
      <c r="A58" s="39" t="s">
        <v>207</v>
      </c>
      <c r="B58" s="203">
        <v>650</v>
      </c>
      <c r="C58" s="31"/>
      <c r="D58" s="31"/>
      <c r="E58" s="32"/>
      <c r="F58" s="33">
        <v>851</v>
      </c>
      <c r="G58" s="34">
        <v>36</v>
      </c>
      <c r="H58" s="37">
        <v>36</v>
      </c>
    </row>
    <row r="59" spans="1:8" x14ac:dyDescent="0.2">
      <c r="A59" s="36" t="s">
        <v>208</v>
      </c>
      <c r="B59" s="203">
        <v>650</v>
      </c>
      <c r="C59" s="31"/>
      <c r="D59" s="31"/>
      <c r="E59" s="32"/>
      <c r="F59" s="33">
        <v>852</v>
      </c>
      <c r="G59" s="34">
        <v>19</v>
      </c>
      <c r="H59" s="37">
        <v>19</v>
      </c>
    </row>
    <row r="60" spans="1:8" x14ac:dyDescent="0.2">
      <c r="A60" s="36" t="s">
        <v>234</v>
      </c>
      <c r="B60" s="203">
        <v>650</v>
      </c>
      <c r="C60" s="31"/>
      <c r="D60" s="31"/>
      <c r="E60" s="32"/>
      <c r="F60" s="33">
        <v>853</v>
      </c>
      <c r="G60" s="34">
        <v>1.6</v>
      </c>
      <c r="H60" s="37">
        <v>1.6</v>
      </c>
    </row>
    <row r="61" spans="1:8" x14ac:dyDescent="0.2">
      <c r="A61" s="5" t="s">
        <v>191</v>
      </c>
      <c r="B61" s="203">
        <v>650</v>
      </c>
      <c r="C61" s="31">
        <v>1</v>
      </c>
      <c r="D61" s="31">
        <v>13</v>
      </c>
      <c r="E61" s="32" t="s">
        <v>350</v>
      </c>
      <c r="F61" s="33"/>
      <c r="G61" s="34">
        <f t="shared" ref="G61:H63" si="6">G62</f>
        <v>2.4</v>
      </c>
      <c r="H61" s="34">
        <f t="shared" si="6"/>
        <v>2.4</v>
      </c>
    </row>
    <row r="62" spans="1:8" x14ac:dyDescent="0.2">
      <c r="A62" s="36" t="s">
        <v>147</v>
      </c>
      <c r="B62" s="203">
        <v>650</v>
      </c>
      <c r="C62" s="31">
        <v>1</v>
      </c>
      <c r="D62" s="31">
        <v>13</v>
      </c>
      <c r="E62" s="32" t="s">
        <v>350</v>
      </c>
      <c r="F62" s="33" t="s">
        <v>148</v>
      </c>
      <c r="G62" s="34">
        <f t="shared" si="6"/>
        <v>2.4</v>
      </c>
      <c r="H62" s="34">
        <f t="shared" si="6"/>
        <v>2.4</v>
      </c>
    </row>
    <row r="63" spans="1:8" x14ac:dyDescent="0.2">
      <c r="A63" s="36" t="s">
        <v>149</v>
      </c>
      <c r="B63" s="203">
        <v>650</v>
      </c>
      <c r="C63" s="31">
        <v>1</v>
      </c>
      <c r="D63" s="31">
        <v>13</v>
      </c>
      <c r="E63" s="32" t="s">
        <v>350</v>
      </c>
      <c r="F63" s="33" t="s">
        <v>150</v>
      </c>
      <c r="G63" s="34">
        <f t="shared" si="6"/>
        <v>2.4</v>
      </c>
      <c r="H63" s="34">
        <f t="shared" si="6"/>
        <v>2.4</v>
      </c>
    </row>
    <row r="64" spans="1:8" x14ac:dyDescent="0.2">
      <c r="A64" s="36" t="s">
        <v>234</v>
      </c>
      <c r="B64" s="203">
        <v>650</v>
      </c>
      <c r="C64" s="31"/>
      <c r="D64" s="31"/>
      <c r="E64" s="32"/>
      <c r="F64" s="33">
        <v>853</v>
      </c>
      <c r="G64" s="34">
        <v>2.4</v>
      </c>
      <c r="H64" s="37">
        <v>2.4</v>
      </c>
    </row>
    <row r="65" spans="1:8" ht="29.25" customHeight="1" x14ac:dyDescent="0.2">
      <c r="A65" s="36" t="s">
        <v>353</v>
      </c>
      <c r="B65" s="203">
        <v>650</v>
      </c>
      <c r="C65" s="31">
        <v>1</v>
      </c>
      <c r="D65" s="31">
        <v>13</v>
      </c>
      <c r="E65" s="32" t="s">
        <v>352</v>
      </c>
      <c r="F65" s="33"/>
      <c r="G65" s="34">
        <f>G66</f>
        <v>688</v>
      </c>
      <c r="H65" s="34">
        <f>H66</f>
        <v>765.1</v>
      </c>
    </row>
    <row r="66" spans="1:8" ht="35.25" customHeight="1" x14ac:dyDescent="0.2">
      <c r="A66" s="36" t="s">
        <v>213</v>
      </c>
      <c r="B66" s="203">
        <v>650</v>
      </c>
      <c r="C66" s="31">
        <v>1</v>
      </c>
      <c r="D66" s="31">
        <v>13</v>
      </c>
      <c r="E66" s="32" t="s">
        <v>354</v>
      </c>
      <c r="F66" s="33"/>
      <c r="G66" s="34">
        <f>G67</f>
        <v>688</v>
      </c>
      <c r="H66" s="34">
        <f>H67</f>
        <v>765.1</v>
      </c>
    </row>
    <row r="67" spans="1:8" ht="23.25" customHeight="1" x14ac:dyDescent="0.2">
      <c r="A67" s="36" t="s">
        <v>192</v>
      </c>
      <c r="B67" s="203">
        <v>650</v>
      </c>
      <c r="C67" s="31">
        <v>1</v>
      </c>
      <c r="D67" s="31">
        <v>13</v>
      </c>
      <c r="E67" s="32" t="s">
        <v>355</v>
      </c>
      <c r="F67" s="33"/>
      <c r="G67" s="34">
        <f>G68+G71</f>
        <v>688</v>
      </c>
      <c r="H67" s="34">
        <f>H68+H71</f>
        <v>765.1</v>
      </c>
    </row>
    <row r="68" spans="1:8" ht="22.5" x14ac:dyDescent="0.2">
      <c r="A68" s="36" t="s">
        <v>226</v>
      </c>
      <c r="B68" s="203">
        <v>650</v>
      </c>
      <c r="C68" s="31">
        <v>1</v>
      </c>
      <c r="D68" s="31">
        <v>13</v>
      </c>
      <c r="E68" s="32" t="s">
        <v>355</v>
      </c>
      <c r="F68" s="33" t="s">
        <v>138</v>
      </c>
      <c r="G68" s="34">
        <f>G69</f>
        <v>660</v>
      </c>
      <c r="H68" s="34">
        <f>H69</f>
        <v>737.1</v>
      </c>
    </row>
    <row r="69" spans="1:8" ht="22.5" x14ac:dyDescent="0.2">
      <c r="A69" s="36" t="s">
        <v>139</v>
      </c>
      <c r="B69" s="203">
        <v>650</v>
      </c>
      <c r="C69" s="31">
        <v>1</v>
      </c>
      <c r="D69" s="31">
        <v>13</v>
      </c>
      <c r="E69" s="32" t="s">
        <v>355</v>
      </c>
      <c r="F69" s="33" t="s">
        <v>140</v>
      </c>
      <c r="G69" s="34">
        <f>G70</f>
        <v>660</v>
      </c>
      <c r="H69" s="34">
        <f>H70</f>
        <v>737.1</v>
      </c>
    </row>
    <row r="70" spans="1:8" ht="22.5" x14ac:dyDescent="0.2">
      <c r="A70" s="36" t="s">
        <v>130</v>
      </c>
      <c r="B70" s="203">
        <v>650</v>
      </c>
      <c r="C70" s="31"/>
      <c r="D70" s="31"/>
      <c r="E70" s="32"/>
      <c r="F70" s="33">
        <v>244</v>
      </c>
      <c r="G70" s="34">
        <v>660</v>
      </c>
      <c r="H70" s="37">
        <v>737.1</v>
      </c>
    </row>
    <row r="71" spans="1:8" x14ac:dyDescent="0.2">
      <c r="A71" s="36" t="s">
        <v>147</v>
      </c>
      <c r="B71" s="203">
        <v>650</v>
      </c>
      <c r="C71" s="31">
        <v>1</v>
      </c>
      <c r="D71" s="31">
        <v>13</v>
      </c>
      <c r="E71" s="32" t="s">
        <v>355</v>
      </c>
      <c r="F71" s="33" t="s">
        <v>148</v>
      </c>
      <c r="G71" s="34">
        <f>G72</f>
        <v>28</v>
      </c>
      <c r="H71" s="34">
        <f>H72</f>
        <v>28</v>
      </c>
    </row>
    <row r="72" spans="1:8" x14ac:dyDescent="0.2">
      <c r="A72" s="36" t="s">
        <v>149</v>
      </c>
      <c r="B72" s="203">
        <v>650</v>
      </c>
      <c r="C72" s="31">
        <v>1</v>
      </c>
      <c r="D72" s="31">
        <v>13</v>
      </c>
      <c r="E72" s="32" t="s">
        <v>355</v>
      </c>
      <c r="F72" s="33" t="s">
        <v>150</v>
      </c>
      <c r="G72" s="34">
        <f>G73</f>
        <v>28</v>
      </c>
      <c r="H72" s="34">
        <f>H73</f>
        <v>28</v>
      </c>
    </row>
    <row r="73" spans="1:8" x14ac:dyDescent="0.2">
      <c r="A73" s="39" t="s">
        <v>207</v>
      </c>
      <c r="B73" s="203">
        <v>650</v>
      </c>
      <c r="C73" s="31"/>
      <c r="D73" s="31"/>
      <c r="E73" s="32"/>
      <c r="F73" s="33">
        <v>851</v>
      </c>
      <c r="G73" s="34">
        <v>28</v>
      </c>
      <c r="H73" s="37">
        <v>28</v>
      </c>
    </row>
    <row r="74" spans="1:8" ht="33.75" x14ac:dyDescent="0.2">
      <c r="A74" s="36" t="s">
        <v>474</v>
      </c>
      <c r="B74" s="203">
        <v>650</v>
      </c>
      <c r="C74" s="31">
        <v>1</v>
      </c>
      <c r="D74" s="31">
        <v>13</v>
      </c>
      <c r="E74" s="32" t="s">
        <v>357</v>
      </c>
      <c r="F74" s="33"/>
      <c r="G74" s="34">
        <f>G75+G81</f>
        <v>2</v>
      </c>
      <c r="H74" s="34">
        <f>H75+H81</f>
        <v>2</v>
      </c>
    </row>
    <row r="75" spans="1:8" ht="22.5" x14ac:dyDescent="0.2">
      <c r="A75" s="36" t="s">
        <v>412</v>
      </c>
      <c r="B75" s="203">
        <v>650</v>
      </c>
      <c r="C75" s="31">
        <v>1</v>
      </c>
      <c r="D75" s="31">
        <v>13</v>
      </c>
      <c r="E75" s="32" t="s">
        <v>414</v>
      </c>
      <c r="F75" s="33"/>
      <c r="G75" s="34">
        <f t="shared" ref="G75:H78" si="7">G76</f>
        <v>1</v>
      </c>
      <c r="H75" s="34">
        <f t="shared" si="7"/>
        <v>1</v>
      </c>
    </row>
    <row r="76" spans="1:8" ht="33.75" x14ac:dyDescent="0.2">
      <c r="A76" s="36" t="s">
        <v>413</v>
      </c>
      <c r="B76" s="203">
        <v>650</v>
      </c>
      <c r="C76" s="31">
        <v>1</v>
      </c>
      <c r="D76" s="31">
        <v>13</v>
      </c>
      <c r="E76" s="32" t="s">
        <v>415</v>
      </c>
      <c r="F76" s="33"/>
      <c r="G76" s="34">
        <f t="shared" si="7"/>
        <v>1</v>
      </c>
      <c r="H76" s="34">
        <f t="shared" si="7"/>
        <v>1</v>
      </c>
    </row>
    <row r="77" spans="1:8" ht="22.5" x14ac:dyDescent="0.2">
      <c r="A77" s="36" t="s">
        <v>192</v>
      </c>
      <c r="B77" s="203">
        <v>650</v>
      </c>
      <c r="C77" s="31">
        <v>1</v>
      </c>
      <c r="D77" s="31">
        <v>13</v>
      </c>
      <c r="E77" s="32" t="s">
        <v>416</v>
      </c>
      <c r="F77" s="33"/>
      <c r="G77" s="34">
        <f t="shared" si="7"/>
        <v>1</v>
      </c>
      <c r="H77" s="34">
        <f t="shared" si="7"/>
        <v>1</v>
      </c>
    </row>
    <row r="78" spans="1:8" ht="22.5" x14ac:dyDescent="0.2">
      <c r="A78" s="36" t="s">
        <v>226</v>
      </c>
      <c r="B78" s="203">
        <v>650</v>
      </c>
      <c r="C78" s="31">
        <v>1</v>
      </c>
      <c r="D78" s="31">
        <v>13</v>
      </c>
      <c r="E78" s="32" t="s">
        <v>416</v>
      </c>
      <c r="F78" s="33">
        <v>200</v>
      </c>
      <c r="G78" s="34">
        <f t="shared" si="7"/>
        <v>1</v>
      </c>
      <c r="H78" s="34">
        <f t="shared" si="7"/>
        <v>1</v>
      </c>
    </row>
    <row r="79" spans="1:8" ht="22.5" x14ac:dyDescent="0.2">
      <c r="A79" s="36" t="s">
        <v>139</v>
      </c>
      <c r="B79" s="203">
        <v>650</v>
      </c>
      <c r="C79" s="31">
        <v>1</v>
      </c>
      <c r="D79" s="31">
        <v>13</v>
      </c>
      <c r="E79" s="32" t="s">
        <v>416</v>
      </c>
      <c r="F79" s="33">
        <v>240</v>
      </c>
      <c r="G79" s="34">
        <f>G80</f>
        <v>1</v>
      </c>
      <c r="H79" s="34">
        <f>H80</f>
        <v>1</v>
      </c>
    </row>
    <row r="80" spans="1:8" ht="22.5" x14ac:dyDescent="0.2">
      <c r="A80" s="36" t="s">
        <v>130</v>
      </c>
      <c r="B80" s="203">
        <v>650</v>
      </c>
      <c r="C80" s="31"/>
      <c r="D80" s="31"/>
      <c r="E80" s="32"/>
      <c r="F80" s="33">
        <v>244</v>
      </c>
      <c r="G80" s="34">
        <v>1</v>
      </c>
      <c r="H80" s="37">
        <v>1</v>
      </c>
    </row>
    <row r="81" spans="1:8" x14ac:dyDescent="0.2">
      <c r="A81" s="36" t="s">
        <v>418</v>
      </c>
      <c r="B81" s="203">
        <v>650</v>
      </c>
      <c r="C81" s="31">
        <v>1</v>
      </c>
      <c r="D81" s="31">
        <v>13</v>
      </c>
      <c r="E81" s="32" t="s">
        <v>417</v>
      </c>
      <c r="F81" s="33"/>
      <c r="G81" s="34">
        <f t="shared" ref="G81:H84" si="8">G82</f>
        <v>1</v>
      </c>
      <c r="H81" s="34">
        <f t="shared" si="8"/>
        <v>1</v>
      </c>
    </row>
    <row r="82" spans="1:8" ht="45" x14ac:dyDescent="0.2">
      <c r="A82" s="36" t="s">
        <v>419</v>
      </c>
      <c r="B82" s="203">
        <v>650</v>
      </c>
      <c r="C82" s="31">
        <v>1</v>
      </c>
      <c r="D82" s="31">
        <v>13</v>
      </c>
      <c r="E82" s="32" t="s">
        <v>420</v>
      </c>
      <c r="F82" s="33"/>
      <c r="G82" s="34">
        <f t="shared" si="8"/>
        <v>1</v>
      </c>
      <c r="H82" s="34">
        <f t="shared" si="8"/>
        <v>1</v>
      </c>
    </row>
    <row r="83" spans="1:8" ht="22.5" x14ac:dyDescent="0.2">
      <c r="A83" s="36" t="s">
        <v>192</v>
      </c>
      <c r="B83" s="203">
        <v>650</v>
      </c>
      <c r="C83" s="31">
        <v>1</v>
      </c>
      <c r="D83" s="31">
        <v>13</v>
      </c>
      <c r="E83" s="32" t="s">
        <v>421</v>
      </c>
      <c r="F83" s="33"/>
      <c r="G83" s="34">
        <f t="shared" si="8"/>
        <v>1</v>
      </c>
      <c r="H83" s="34">
        <f t="shared" si="8"/>
        <v>1</v>
      </c>
    </row>
    <row r="84" spans="1:8" ht="22.5" x14ac:dyDescent="0.2">
      <c r="A84" s="36" t="s">
        <v>226</v>
      </c>
      <c r="B84" s="203">
        <v>650</v>
      </c>
      <c r="C84" s="31">
        <v>1</v>
      </c>
      <c r="D84" s="31">
        <v>13</v>
      </c>
      <c r="E84" s="32" t="s">
        <v>421</v>
      </c>
      <c r="F84" s="33">
        <v>200</v>
      </c>
      <c r="G84" s="34">
        <f t="shared" si="8"/>
        <v>1</v>
      </c>
      <c r="H84" s="34">
        <f t="shared" si="8"/>
        <v>1</v>
      </c>
    </row>
    <row r="85" spans="1:8" ht="22.5" x14ac:dyDescent="0.2">
      <c r="A85" s="36" t="s">
        <v>139</v>
      </c>
      <c r="B85" s="203">
        <v>650</v>
      </c>
      <c r="C85" s="31">
        <v>1</v>
      </c>
      <c r="D85" s="31">
        <v>13</v>
      </c>
      <c r="E85" s="32" t="s">
        <v>421</v>
      </c>
      <c r="F85" s="33">
        <v>240</v>
      </c>
      <c r="G85" s="34">
        <f>G86</f>
        <v>1</v>
      </c>
      <c r="H85" s="34">
        <f>H86</f>
        <v>1</v>
      </c>
    </row>
    <row r="86" spans="1:8" ht="22.5" x14ac:dyDescent="0.2">
      <c r="A86" s="36" t="s">
        <v>130</v>
      </c>
      <c r="B86" s="203">
        <v>650</v>
      </c>
      <c r="C86" s="31"/>
      <c r="D86" s="31"/>
      <c r="E86" s="32"/>
      <c r="F86" s="33">
        <v>244</v>
      </c>
      <c r="G86" s="34">
        <v>1</v>
      </c>
      <c r="H86" s="37">
        <v>1</v>
      </c>
    </row>
    <row r="87" spans="1:8" ht="11.25" customHeight="1" x14ac:dyDescent="0.2">
      <c r="A87" s="30" t="s">
        <v>35</v>
      </c>
      <c r="B87" s="203">
        <v>650</v>
      </c>
      <c r="C87" s="31">
        <v>2</v>
      </c>
      <c r="D87" s="31">
        <v>0</v>
      </c>
      <c r="E87" s="32" t="s">
        <v>137</v>
      </c>
      <c r="F87" s="33" t="s">
        <v>137</v>
      </c>
      <c r="G87" s="34">
        <f t="shared" ref="G87:H92" si="9">G88</f>
        <v>430.1</v>
      </c>
      <c r="H87" s="34">
        <f t="shared" si="9"/>
        <v>445</v>
      </c>
    </row>
    <row r="88" spans="1:8" ht="11.25" customHeight="1" x14ac:dyDescent="0.2">
      <c r="A88" s="30" t="s">
        <v>36</v>
      </c>
      <c r="B88" s="203">
        <v>650</v>
      </c>
      <c r="C88" s="31">
        <v>2</v>
      </c>
      <c r="D88" s="31">
        <v>3</v>
      </c>
      <c r="E88" s="32" t="s">
        <v>137</v>
      </c>
      <c r="F88" s="33" t="s">
        <v>137</v>
      </c>
      <c r="G88" s="34">
        <f t="shared" si="9"/>
        <v>430.1</v>
      </c>
      <c r="H88" s="34">
        <f t="shared" si="9"/>
        <v>445</v>
      </c>
    </row>
    <row r="89" spans="1:8" ht="11.25" customHeight="1" x14ac:dyDescent="0.2">
      <c r="A89" s="35" t="s">
        <v>154</v>
      </c>
      <c r="B89" s="203">
        <v>650</v>
      </c>
      <c r="C89" s="31">
        <v>2</v>
      </c>
      <c r="D89" s="31">
        <v>3</v>
      </c>
      <c r="E89" s="32">
        <v>5000000000</v>
      </c>
      <c r="F89" s="33" t="s">
        <v>137</v>
      </c>
      <c r="G89" s="34">
        <f t="shared" si="9"/>
        <v>430.1</v>
      </c>
      <c r="H89" s="34">
        <f t="shared" si="9"/>
        <v>445</v>
      </c>
    </row>
    <row r="90" spans="1:8" ht="31.5" customHeight="1" x14ac:dyDescent="0.2">
      <c r="A90" s="35" t="s">
        <v>212</v>
      </c>
      <c r="B90" s="203">
        <v>650</v>
      </c>
      <c r="C90" s="31">
        <v>2</v>
      </c>
      <c r="D90" s="31">
        <v>3</v>
      </c>
      <c r="E90" s="32">
        <v>5000100000</v>
      </c>
      <c r="F90" s="33"/>
      <c r="G90" s="34">
        <f t="shared" si="9"/>
        <v>430.1</v>
      </c>
      <c r="H90" s="34">
        <f t="shared" si="9"/>
        <v>445</v>
      </c>
    </row>
    <row r="91" spans="1:8" ht="30.75" customHeight="1" x14ac:dyDescent="0.2">
      <c r="A91" s="35" t="s">
        <v>193</v>
      </c>
      <c r="B91" s="203">
        <v>650</v>
      </c>
      <c r="C91" s="31">
        <v>2</v>
      </c>
      <c r="D91" s="31">
        <v>3</v>
      </c>
      <c r="E91" s="32">
        <v>5000151180</v>
      </c>
      <c r="F91" s="33" t="s">
        <v>137</v>
      </c>
      <c r="G91" s="34">
        <f>G92+G97</f>
        <v>430.1</v>
      </c>
      <c r="H91" s="34">
        <f>H92+H97</f>
        <v>445</v>
      </c>
    </row>
    <row r="92" spans="1:8" ht="50.25" customHeight="1" x14ac:dyDescent="0.2">
      <c r="A92" s="36" t="s">
        <v>141</v>
      </c>
      <c r="B92" s="203">
        <v>650</v>
      </c>
      <c r="C92" s="31">
        <v>2</v>
      </c>
      <c r="D92" s="31">
        <v>3</v>
      </c>
      <c r="E92" s="32">
        <v>5000151180</v>
      </c>
      <c r="F92" s="33" t="s">
        <v>142</v>
      </c>
      <c r="G92" s="34">
        <f t="shared" si="9"/>
        <v>400</v>
      </c>
      <c r="H92" s="34">
        <f t="shared" si="9"/>
        <v>411</v>
      </c>
    </row>
    <row r="93" spans="1:8" ht="22.5" customHeight="1" x14ac:dyDescent="0.2">
      <c r="A93" s="36" t="s">
        <v>145</v>
      </c>
      <c r="B93" s="203">
        <v>650</v>
      </c>
      <c r="C93" s="31">
        <v>2</v>
      </c>
      <c r="D93" s="31">
        <v>3</v>
      </c>
      <c r="E93" s="32">
        <v>5000151180</v>
      </c>
      <c r="F93" s="33" t="s">
        <v>146</v>
      </c>
      <c r="G93" s="34">
        <f>G94+G95+G96</f>
        <v>400</v>
      </c>
      <c r="H93" s="34">
        <f>H94+H95+H96</f>
        <v>411</v>
      </c>
    </row>
    <row r="94" spans="1:8" ht="22.5" customHeight="1" x14ac:dyDescent="0.2">
      <c r="A94" s="36" t="s">
        <v>203</v>
      </c>
      <c r="B94" s="203">
        <v>650</v>
      </c>
      <c r="C94" s="31"/>
      <c r="D94" s="31"/>
      <c r="E94" s="32"/>
      <c r="F94" s="33">
        <v>121</v>
      </c>
      <c r="G94" s="34">
        <v>230</v>
      </c>
      <c r="H94" s="37">
        <v>300</v>
      </c>
    </row>
    <row r="95" spans="1:8" ht="22.5" customHeight="1" x14ac:dyDescent="0.2">
      <c r="A95" s="36" t="s">
        <v>129</v>
      </c>
      <c r="B95" s="203">
        <v>650</v>
      </c>
      <c r="C95" s="31"/>
      <c r="D95" s="31"/>
      <c r="E95" s="32"/>
      <c r="F95" s="33">
        <v>122</v>
      </c>
      <c r="G95" s="34">
        <v>100</v>
      </c>
      <c r="H95" s="37">
        <v>20</v>
      </c>
    </row>
    <row r="96" spans="1:8" ht="22.5" customHeight="1" x14ac:dyDescent="0.2">
      <c r="A96" s="36" t="s">
        <v>204</v>
      </c>
      <c r="B96" s="203">
        <v>650</v>
      </c>
      <c r="C96" s="31"/>
      <c r="D96" s="31"/>
      <c r="E96" s="32"/>
      <c r="F96" s="33">
        <v>129</v>
      </c>
      <c r="G96" s="34">
        <v>70</v>
      </c>
      <c r="H96" s="37">
        <v>91</v>
      </c>
    </row>
    <row r="97" spans="1:8" ht="22.5" customHeight="1" x14ac:dyDescent="0.2">
      <c r="A97" s="36" t="s">
        <v>226</v>
      </c>
      <c r="B97" s="203">
        <v>650</v>
      </c>
      <c r="C97" s="31">
        <v>2</v>
      </c>
      <c r="D97" s="31">
        <v>3</v>
      </c>
      <c r="E97" s="32">
        <v>5000151180</v>
      </c>
      <c r="F97" s="33">
        <v>200</v>
      </c>
      <c r="G97" s="34">
        <f>G98</f>
        <v>30.1</v>
      </c>
      <c r="H97" s="34">
        <f>H98</f>
        <v>34</v>
      </c>
    </row>
    <row r="98" spans="1:8" ht="22.5" customHeight="1" x14ac:dyDescent="0.2">
      <c r="A98" s="36" t="s">
        <v>139</v>
      </c>
      <c r="B98" s="203">
        <v>650</v>
      </c>
      <c r="C98" s="31">
        <v>2</v>
      </c>
      <c r="D98" s="31">
        <v>3</v>
      </c>
      <c r="E98" s="32">
        <v>5000151180</v>
      </c>
      <c r="F98" s="33">
        <v>240</v>
      </c>
      <c r="G98" s="34">
        <f>G99</f>
        <v>30.1</v>
      </c>
      <c r="H98" s="34">
        <f>H99</f>
        <v>34</v>
      </c>
    </row>
    <row r="99" spans="1:8" ht="22.5" customHeight="1" x14ac:dyDescent="0.2">
      <c r="A99" s="36" t="s">
        <v>130</v>
      </c>
      <c r="B99" s="203">
        <v>650</v>
      </c>
      <c r="C99" s="31"/>
      <c r="D99" s="31"/>
      <c r="E99" s="32"/>
      <c r="F99" s="33">
        <v>244</v>
      </c>
      <c r="G99" s="34">
        <v>30.1</v>
      </c>
      <c r="H99" s="37">
        <v>34</v>
      </c>
    </row>
    <row r="100" spans="1:8" ht="11.25" customHeight="1" x14ac:dyDescent="0.2">
      <c r="A100" s="30" t="s">
        <v>37</v>
      </c>
      <c r="B100" s="203">
        <v>650</v>
      </c>
      <c r="C100" s="31">
        <v>3</v>
      </c>
      <c r="D100" s="31">
        <v>0</v>
      </c>
      <c r="E100" s="32" t="s">
        <v>137</v>
      </c>
      <c r="F100" s="33" t="s">
        <v>137</v>
      </c>
      <c r="G100" s="34">
        <f>G101+G123+G109</f>
        <v>89.9</v>
      </c>
      <c r="H100" s="34">
        <f>H101+H123+H109</f>
        <v>99.3</v>
      </c>
    </row>
    <row r="101" spans="1:8" ht="11.25" customHeight="1" x14ac:dyDescent="0.2">
      <c r="A101" s="30" t="s">
        <v>38</v>
      </c>
      <c r="B101" s="203">
        <v>650</v>
      </c>
      <c r="C101" s="31">
        <v>3</v>
      </c>
      <c r="D101" s="31">
        <v>4</v>
      </c>
      <c r="E101" s="32" t="s">
        <v>137</v>
      </c>
      <c r="F101" s="33" t="s">
        <v>137</v>
      </c>
      <c r="G101" s="34">
        <f t="shared" ref="G101:H106" si="10">G102</f>
        <v>72</v>
      </c>
      <c r="H101" s="34">
        <f t="shared" si="10"/>
        <v>72</v>
      </c>
    </row>
    <row r="102" spans="1:8" ht="33.75" customHeight="1" x14ac:dyDescent="0.2">
      <c r="A102" s="36" t="s">
        <v>474</v>
      </c>
      <c r="B102" s="203">
        <v>650</v>
      </c>
      <c r="C102" s="31">
        <v>3</v>
      </c>
      <c r="D102" s="31">
        <v>4</v>
      </c>
      <c r="E102" s="32" t="s">
        <v>357</v>
      </c>
      <c r="F102" s="33"/>
      <c r="G102" s="34">
        <f t="shared" si="10"/>
        <v>72</v>
      </c>
      <c r="H102" s="34">
        <f t="shared" si="10"/>
        <v>72</v>
      </c>
    </row>
    <row r="103" spans="1:8" ht="25.5" customHeight="1" x14ac:dyDescent="0.2">
      <c r="A103" s="30" t="s">
        <v>152</v>
      </c>
      <c r="B103" s="203">
        <v>650</v>
      </c>
      <c r="C103" s="31">
        <v>3</v>
      </c>
      <c r="D103" s="31">
        <v>4</v>
      </c>
      <c r="E103" s="32" t="s">
        <v>358</v>
      </c>
      <c r="F103" s="33"/>
      <c r="G103" s="34">
        <f t="shared" si="10"/>
        <v>72</v>
      </c>
      <c r="H103" s="34">
        <f t="shared" si="10"/>
        <v>72</v>
      </c>
    </row>
    <row r="104" spans="1:8" ht="34.5" customHeight="1" x14ac:dyDescent="0.2">
      <c r="A104" s="36" t="s">
        <v>361</v>
      </c>
      <c r="B104" s="203">
        <v>650</v>
      </c>
      <c r="C104" s="31">
        <v>3</v>
      </c>
      <c r="D104" s="31">
        <v>4</v>
      </c>
      <c r="E104" s="32" t="s">
        <v>360</v>
      </c>
      <c r="F104" s="33"/>
      <c r="G104" s="34">
        <f t="shared" si="10"/>
        <v>72</v>
      </c>
      <c r="H104" s="34">
        <f t="shared" si="10"/>
        <v>72</v>
      </c>
    </row>
    <row r="105" spans="1:8" ht="87.75" customHeight="1" x14ac:dyDescent="0.2">
      <c r="A105" s="36" t="s">
        <v>362</v>
      </c>
      <c r="B105" s="203">
        <v>650</v>
      </c>
      <c r="C105" s="31">
        <v>3</v>
      </c>
      <c r="D105" s="31">
        <v>4</v>
      </c>
      <c r="E105" s="177" t="s">
        <v>359</v>
      </c>
      <c r="F105" s="33"/>
      <c r="G105" s="34">
        <f t="shared" si="10"/>
        <v>72</v>
      </c>
      <c r="H105" s="34">
        <f t="shared" si="10"/>
        <v>72</v>
      </c>
    </row>
    <row r="106" spans="1:8" ht="24" customHeight="1" x14ac:dyDescent="0.2">
      <c r="A106" s="36" t="s">
        <v>226</v>
      </c>
      <c r="B106" s="203">
        <v>650</v>
      </c>
      <c r="C106" s="31">
        <v>3</v>
      </c>
      <c r="D106" s="31">
        <v>4</v>
      </c>
      <c r="E106" s="177" t="s">
        <v>359</v>
      </c>
      <c r="F106" s="33">
        <v>200</v>
      </c>
      <c r="G106" s="34">
        <f t="shared" si="10"/>
        <v>72</v>
      </c>
      <c r="H106" s="34">
        <f t="shared" si="10"/>
        <v>72</v>
      </c>
    </row>
    <row r="107" spans="1:8" ht="22.5" x14ac:dyDescent="0.2">
      <c r="A107" s="36" t="s">
        <v>139</v>
      </c>
      <c r="B107" s="203">
        <v>650</v>
      </c>
      <c r="C107" s="31">
        <v>3</v>
      </c>
      <c r="D107" s="31">
        <v>4</v>
      </c>
      <c r="E107" s="177" t="s">
        <v>359</v>
      </c>
      <c r="F107" s="33">
        <v>240</v>
      </c>
      <c r="G107" s="34">
        <f>G108</f>
        <v>72</v>
      </c>
      <c r="H107" s="34">
        <f>H108</f>
        <v>72</v>
      </c>
    </row>
    <row r="108" spans="1:8" ht="22.5" x14ac:dyDescent="0.2">
      <c r="A108" s="36" t="s">
        <v>130</v>
      </c>
      <c r="B108" s="203">
        <v>650</v>
      </c>
      <c r="C108" s="31"/>
      <c r="D108" s="31"/>
      <c r="E108" s="180"/>
      <c r="F108" s="33">
        <v>244</v>
      </c>
      <c r="G108" s="34">
        <v>72</v>
      </c>
      <c r="H108" s="37">
        <v>72</v>
      </c>
    </row>
    <row r="109" spans="1:8" ht="22.5" x14ac:dyDescent="0.2">
      <c r="A109" s="36" t="s">
        <v>112</v>
      </c>
      <c r="B109" s="203">
        <v>650</v>
      </c>
      <c r="C109" s="31">
        <v>3</v>
      </c>
      <c r="D109" s="31">
        <v>9</v>
      </c>
      <c r="E109" s="180"/>
      <c r="F109" s="33"/>
      <c r="G109" s="34">
        <f>G110</f>
        <v>2.9</v>
      </c>
      <c r="H109" s="34">
        <f>H110</f>
        <v>3</v>
      </c>
    </row>
    <row r="110" spans="1:8" ht="33.75" x14ac:dyDescent="0.2">
      <c r="A110" s="36" t="s">
        <v>422</v>
      </c>
      <c r="B110" s="203">
        <v>650</v>
      </c>
      <c r="C110" s="31">
        <v>3</v>
      </c>
      <c r="D110" s="31">
        <v>9</v>
      </c>
      <c r="E110" s="180">
        <v>7500000000</v>
      </c>
      <c r="F110" s="33"/>
      <c r="G110" s="34">
        <f>G111+G117</f>
        <v>2.9</v>
      </c>
      <c r="H110" s="34">
        <f>H111+H117</f>
        <v>3</v>
      </c>
    </row>
    <row r="111" spans="1:8" ht="33.75" x14ac:dyDescent="0.2">
      <c r="A111" s="36" t="s">
        <v>423</v>
      </c>
      <c r="B111" s="203">
        <v>650</v>
      </c>
      <c r="C111" s="31">
        <v>3</v>
      </c>
      <c r="D111" s="31">
        <v>9</v>
      </c>
      <c r="E111" s="180">
        <v>7510000000</v>
      </c>
      <c r="F111" s="33"/>
      <c r="G111" s="34">
        <f t="shared" ref="G111:H114" si="11">G112</f>
        <v>1</v>
      </c>
      <c r="H111" s="34">
        <f t="shared" si="11"/>
        <v>1</v>
      </c>
    </row>
    <row r="112" spans="1:8" ht="33.75" x14ac:dyDescent="0.2">
      <c r="A112" s="36" t="s">
        <v>202</v>
      </c>
      <c r="B112" s="203">
        <v>650</v>
      </c>
      <c r="C112" s="31">
        <v>3</v>
      </c>
      <c r="D112" s="31">
        <v>9</v>
      </c>
      <c r="E112" s="180">
        <v>7510100000</v>
      </c>
      <c r="F112" s="33"/>
      <c r="G112" s="34">
        <f t="shared" si="11"/>
        <v>1</v>
      </c>
      <c r="H112" s="34">
        <f t="shared" si="11"/>
        <v>1</v>
      </c>
    </row>
    <row r="113" spans="1:8" ht="22.5" x14ac:dyDescent="0.2">
      <c r="A113" s="36" t="s">
        <v>192</v>
      </c>
      <c r="B113" s="203">
        <v>650</v>
      </c>
      <c r="C113" s="31">
        <v>3</v>
      </c>
      <c r="D113" s="31">
        <v>9</v>
      </c>
      <c r="E113" s="180">
        <v>7510199990</v>
      </c>
      <c r="F113" s="33"/>
      <c r="G113" s="34">
        <f t="shared" si="11"/>
        <v>1</v>
      </c>
      <c r="H113" s="34">
        <f t="shared" si="11"/>
        <v>1</v>
      </c>
    </row>
    <row r="114" spans="1:8" ht="22.5" x14ac:dyDescent="0.2">
      <c r="A114" s="36" t="s">
        <v>226</v>
      </c>
      <c r="B114" s="203">
        <v>650</v>
      </c>
      <c r="C114" s="31">
        <v>3</v>
      </c>
      <c r="D114" s="31">
        <v>9</v>
      </c>
      <c r="E114" s="180">
        <v>7510199990</v>
      </c>
      <c r="F114" s="33">
        <v>200</v>
      </c>
      <c r="G114" s="34">
        <f t="shared" si="11"/>
        <v>1</v>
      </c>
      <c r="H114" s="34">
        <f t="shared" si="11"/>
        <v>1</v>
      </c>
    </row>
    <row r="115" spans="1:8" ht="22.5" x14ac:dyDescent="0.2">
      <c r="A115" s="36" t="s">
        <v>139</v>
      </c>
      <c r="B115" s="203">
        <v>650</v>
      </c>
      <c r="C115" s="31">
        <v>3</v>
      </c>
      <c r="D115" s="31">
        <v>9</v>
      </c>
      <c r="E115" s="180">
        <v>7510199990</v>
      </c>
      <c r="F115" s="33">
        <v>240</v>
      </c>
      <c r="G115" s="34">
        <f>G116</f>
        <v>1</v>
      </c>
      <c r="H115" s="34">
        <f>H116</f>
        <v>1</v>
      </c>
    </row>
    <row r="116" spans="1:8" ht="22.5" x14ac:dyDescent="0.2">
      <c r="A116" s="36" t="s">
        <v>130</v>
      </c>
      <c r="B116" s="203">
        <v>650</v>
      </c>
      <c r="C116" s="31"/>
      <c r="D116" s="31"/>
      <c r="E116" s="180"/>
      <c r="F116" s="33">
        <v>244</v>
      </c>
      <c r="G116" s="34">
        <v>1</v>
      </c>
      <c r="H116" s="37">
        <v>1</v>
      </c>
    </row>
    <row r="117" spans="1:8" x14ac:dyDescent="0.2">
      <c r="A117" s="36" t="s">
        <v>424</v>
      </c>
      <c r="B117" s="203">
        <v>650</v>
      </c>
      <c r="C117" s="31">
        <v>3</v>
      </c>
      <c r="D117" s="31">
        <v>9</v>
      </c>
      <c r="E117" s="180">
        <v>7520000000</v>
      </c>
      <c r="F117" s="33"/>
      <c r="G117" s="34">
        <f t="shared" ref="G117:H120" si="12">G118</f>
        <v>1.9</v>
      </c>
      <c r="H117" s="34">
        <f t="shared" si="12"/>
        <v>2</v>
      </c>
    </row>
    <row r="118" spans="1:8" ht="22.5" x14ac:dyDescent="0.2">
      <c r="A118" s="36" t="s">
        <v>425</v>
      </c>
      <c r="B118" s="203">
        <v>650</v>
      </c>
      <c r="C118" s="31">
        <v>3</v>
      </c>
      <c r="D118" s="31">
        <v>9</v>
      </c>
      <c r="E118" s="180">
        <v>7520100000</v>
      </c>
      <c r="F118" s="33"/>
      <c r="G118" s="34">
        <f t="shared" si="12"/>
        <v>1.9</v>
      </c>
      <c r="H118" s="34">
        <f t="shared" si="12"/>
        <v>2</v>
      </c>
    </row>
    <row r="119" spans="1:8" ht="22.5" x14ac:dyDescent="0.2">
      <c r="A119" s="36" t="s">
        <v>192</v>
      </c>
      <c r="B119" s="203">
        <v>650</v>
      </c>
      <c r="C119" s="31">
        <v>3</v>
      </c>
      <c r="D119" s="31">
        <v>9</v>
      </c>
      <c r="E119" s="180">
        <v>7520199990</v>
      </c>
      <c r="F119" s="33"/>
      <c r="G119" s="34">
        <f t="shared" si="12"/>
        <v>1.9</v>
      </c>
      <c r="H119" s="34">
        <f t="shared" si="12"/>
        <v>2</v>
      </c>
    </row>
    <row r="120" spans="1:8" ht="22.5" x14ac:dyDescent="0.2">
      <c r="A120" s="36" t="s">
        <v>226</v>
      </c>
      <c r="B120" s="203">
        <v>650</v>
      </c>
      <c r="C120" s="31">
        <v>3</v>
      </c>
      <c r="D120" s="31">
        <v>9</v>
      </c>
      <c r="E120" s="180">
        <v>7520199990</v>
      </c>
      <c r="F120" s="33">
        <v>200</v>
      </c>
      <c r="G120" s="34">
        <f t="shared" si="12"/>
        <v>1.9</v>
      </c>
      <c r="H120" s="34">
        <f t="shared" si="12"/>
        <v>2</v>
      </c>
    </row>
    <row r="121" spans="1:8" ht="22.5" x14ac:dyDescent="0.2">
      <c r="A121" s="36" t="s">
        <v>139</v>
      </c>
      <c r="B121" s="203">
        <v>650</v>
      </c>
      <c r="C121" s="31">
        <v>3</v>
      </c>
      <c r="D121" s="31">
        <v>9</v>
      </c>
      <c r="E121" s="180">
        <v>7520199990</v>
      </c>
      <c r="F121" s="33">
        <v>240</v>
      </c>
      <c r="G121" s="34">
        <f>G122</f>
        <v>1.9</v>
      </c>
      <c r="H121" s="34">
        <f>H122</f>
        <v>2</v>
      </c>
    </row>
    <row r="122" spans="1:8" ht="22.5" x14ac:dyDescent="0.2">
      <c r="A122" s="36" t="s">
        <v>130</v>
      </c>
      <c r="B122" s="203">
        <v>650</v>
      </c>
      <c r="C122" s="31"/>
      <c r="D122" s="31"/>
      <c r="E122" s="180"/>
      <c r="F122" s="33">
        <v>244</v>
      </c>
      <c r="G122" s="34">
        <v>1.9</v>
      </c>
      <c r="H122" s="37">
        <v>2</v>
      </c>
    </row>
    <row r="123" spans="1:8" ht="24" customHeight="1" x14ac:dyDescent="0.2">
      <c r="A123" s="36" t="s">
        <v>194</v>
      </c>
      <c r="B123" s="203">
        <v>650</v>
      </c>
      <c r="C123" s="31">
        <v>3</v>
      </c>
      <c r="D123" s="31">
        <v>14</v>
      </c>
      <c r="E123" s="32"/>
      <c r="F123" s="33"/>
      <c r="G123" s="34">
        <f t="shared" ref="G123:H125" si="13">G124</f>
        <v>15</v>
      </c>
      <c r="H123" s="34">
        <f t="shared" si="13"/>
        <v>24.299999999999997</v>
      </c>
    </row>
    <row r="124" spans="1:8" ht="51.75" customHeight="1" x14ac:dyDescent="0.2">
      <c r="A124" s="36" t="s">
        <v>474</v>
      </c>
      <c r="B124" s="203">
        <v>650</v>
      </c>
      <c r="C124" s="31">
        <v>3</v>
      </c>
      <c r="D124" s="31">
        <v>14</v>
      </c>
      <c r="E124" s="32" t="s">
        <v>357</v>
      </c>
      <c r="F124" s="33"/>
      <c r="G124" s="34">
        <f t="shared" si="13"/>
        <v>15</v>
      </c>
      <c r="H124" s="34">
        <f t="shared" si="13"/>
        <v>24.299999999999997</v>
      </c>
    </row>
    <row r="125" spans="1:8" ht="11.25" customHeight="1" x14ac:dyDescent="0.2">
      <c r="A125" s="36" t="s">
        <v>152</v>
      </c>
      <c r="B125" s="203">
        <v>650</v>
      </c>
      <c r="C125" s="31">
        <v>3</v>
      </c>
      <c r="D125" s="31">
        <v>14</v>
      </c>
      <c r="E125" s="32" t="s">
        <v>358</v>
      </c>
      <c r="F125" s="33"/>
      <c r="G125" s="34">
        <f t="shared" si="13"/>
        <v>15</v>
      </c>
      <c r="H125" s="34">
        <f t="shared" si="13"/>
        <v>24.299999999999997</v>
      </c>
    </row>
    <row r="126" spans="1:8" ht="24.75" customHeight="1" x14ac:dyDescent="0.2">
      <c r="A126" s="36" t="s">
        <v>363</v>
      </c>
      <c r="B126" s="203">
        <v>650</v>
      </c>
      <c r="C126" s="31">
        <v>3</v>
      </c>
      <c r="D126" s="31">
        <v>14</v>
      </c>
      <c r="E126" s="32" t="s">
        <v>364</v>
      </c>
      <c r="F126" s="33"/>
      <c r="G126" s="34">
        <f>G127+G131</f>
        <v>15</v>
      </c>
      <c r="H126" s="34">
        <f>H127+H131</f>
        <v>24.299999999999997</v>
      </c>
    </row>
    <row r="127" spans="1:8" ht="31.5" customHeight="1" x14ac:dyDescent="0.2">
      <c r="A127" s="36" t="s">
        <v>294</v>
      </c>
      <c r="B127" s="203">
        <v>650</v>
      </c>
      <c r="C127" s="31">
        <v>3</v>
      </c>
      <c r="D127" s="31">
        <v>14</v>
      </c>
      <c r="E127" s="32" t="s">
        <v>365</v>
      </c>
      <c r="F127" s="33"/>
      <c r="G127" s="34">
        <f>G128</f>
        <v>12</v>
      </c>
      <c r="H127" s="34">
        <f>H128</f>
        <v>19.399999999999999</v>
      </c>
    </row>
    <row r="128" spans="1:8" ht="52.5" customHeight="1" x14ac:dyDescent="0.2">
      <c r="A128" s="36" t="s">
        <v>141</v>
      </c>
      <c r="B128" s="203">
        <v>650</v>
      </c>
      <c r="C128" s="31">
        <v>3</v>
      </c>
      <c r="D128" s="31">
        <v>14</v>
      </c>
      <c r="E128" s="32" t="s">
        <v>365</v>
      </c>
      <c r="F128" s="33">
        <v>100</v>
      </c>
      <c r="G128" s="34">
        <f>+G129</f>
        <v>12</v>
      </c>
      <c r="H128" s="34">
        <f>+H129</f>
        <v>19.399999999999999</v>
      </c>
    </row>
    <row r="129" spans="1:8" ht="28.5" customHeight="1" x14ac:dyDescent="0.2">
      <c r="A129" s="36" t="s">
        <v>143</v>
      </c>
      <c r="B129" s="203">
        <v>650</v>
      </c>
      <c r="C129" s="31">
        <v>3</v>
      </c>
      <c r="D129" s="31">
        <v>14</v>
      </c>
      <c r="E129" s="32" t="s">
        <v>365</v>
      </c>
      <c r="F129" s="33">
        <v>110</v>
      </c>
      <c r="G129" s="34">
        <f>G130</f>
        <v>12</v>
      </c>
      <c r="H129" s="34">
        <f>H130</f>
        <v>19.399999999999999</v>
      </c>
    </row>
    <row r="130" spans="1:8" ht="28.5" customHeight="1" x14ac:dyDescent="0.2">
      <c r="A130" s="36" t="s">
        <v>471</v>
      </c>
      <c r="B130" s="203">
        <v>650</v>
      </c>
      <c r="C130" s="31"/>
      <c r="D130" s="31"/>
      <c r="E130" s="32"/>
      <c r="F130" s="33">
        <v>113</v>
      </c>
      <c r="G130" s="34">
        <v>12</v>
      </c>
      <c r="H130" s="37">
        <v>19.399999999999999</v>
      </c>
    </row>
    <row r="131" spans="1:8" ht="32.25" customHeight="1" x14ac:dyDescent="0.2">
      <c r="A131" s="36" t="s">
        <v>295</v>
      </c>
      <c r="B131" s="203">
        <v>650</v>
      </c>
      <c r="C131" s="31">
        <v>3</v>
      </c>
      <c r="D131" s="31">
        <v>14</v>
      </c>
      <c r="E131" s="32" t="s">
        <v>366</v>
      </c>
      <c r="F131" s="33"/>
      <c r="G131" s="37">
        <f>+G132</f>
        <v>3</v>
      </c>
      <c r="H131" s="37">
        <f>+H132</f>
        <v>4.9000000000000004</v>
      </c>
    </row>
    <row r="132" spans="1:8" ht="50.25" customHeight="1" x14ac:dyDescent="0.2">
      <c r="A132" s="36" t="s">
        <v>141</v>
      </c>
      <c r="B132" s="203">
        <v>650</v>
      </c>
      <c r="C132" s="31">
        <v>3</v>
      </c>
      <c r="D132" s="31">
        <v>14</v>
      </c>
      <c r="E132" s="32" t="s">
        <v>366</v>
      </c>
      <c r="F132" s="33">
        <v>100</v>
      </c>
      <c r="G132" s="37">
        <f>G133</f>
        <v>3</v>
      </c>
      <c r="H132" s="37">
        <f>H133</f>
        <v>4.9000000000000004</v>
      </c>
    </row>
    <row r="133" spans="1:8" ht="27" customHeight="1" x14ac:dyDescent="0.2">
      <c r="A133" s="36" t="s">
        <v>143</v>
      </c>
      <c r="B133" s="203">
        <v>650</v>
      </c>
      <c r="C133" s="31">
        <v>3</v>
      </c>
      <c r="D133" s="31">
        <v>14</v>
      </c>
      <c r="E133" s="32" t="s">
        <v>366</v>
      </c>
      <c r="F133" s="33">
        <v>110</v>
      </c>
      <c r="G133" s="34">
        <f>G134</f>
        <v>3</v>
      </c>
      <c r="H133" s="34">
        <f>H134</f>
        <v>4.9000000000000004</v>
      </c>
    </row>
    <row r="134" spans="1:8" ht="27" customHeight="1" x14ac:dyDescent="0.2">
      <c r="A134" s="36" t="s">
        <v>471</v>
      </c>
      <c r="B134" s="203">
        <v>650</v>
      </c>
      <c r="C134" s="31"/>
      <c r="D134" s="31"/>
      <c r="E134" s="32"/>
      <c r="F134" s="33">
        <v>113</v>
      </c>
      <c r="G134" s="34">
        <v>3</v>
      </c>
      <c r="H134" s="37">
        <v>4.9000000000000004</v>
      </c>
    </row>
    <row r="135" spans="1:8" ht="11.25" customHeight="1" x14ac:dyDescent="0.2">
      <c r="A135" s="30" t="s">
        <v>39</v>
      </c>
      <c r="B135" s="203">
        <v>650</v>
      </c>
      <c r="C135" s="31">
        <v>4</v>
      </c>
      <c r="D135" s="40">
        <v>0</v>
      </c>
      <c r="E135" s="32" t="s">
        <v>137</v>
      </c>
      <c r="F135" s="33" t="s">
        <v>137</v>
      </c>
      <c r="G135" s="41">
        <f>G144+G136+G151</f>
        <v>1880.2</v>
      </c>
      <c r="H135" s="41">
        <f>H144+H136+H151</f>
        <v>1937.8</v>
      </c>
    </row>
    <row r="136" spans="1:8" ht="11.25" customHeight="1" x14ac:dyDescent="0.2">
      <c r="A136" s="36" t="s">
        <v>274</v>
      </c>
      <c r="B136" s="203">
        <v>650</v>
      </c>
      <c r="C136" s="31">
        <v>4</v>
      </c>
      <c r="D136" s="31">
        <v>9</v>
      </c>
      <c r="E136" s="32"/>
      <c r="F136" s="33"/>
      <c r="G136" s="34">
        <f t="shared" ref="G136:H141" si="14">G137</f>
        <v>1780.2</v>
      </c>
      <c r="H136" s="34">
        <f t="shared" si="14"/>
        <v>1815.8</v>
      </c>
    </row>
    <row r="137" spans="1:8" ht="36.75" customHeight="1" x14ac:dyDescent="0.2">
      <c r="A137" s="36" t="s">
        <v>475</v>
      </c>
      <c r="B137" s="203">
        <v>650</v>
      </c>
      <c r="C137" s="31">
        <v>4</v>
      </c>
      <c r="D137" s="31">
        <v>9</v>
      </c>
      <c r="E137" s="49">
        <v>8400000000</v>
      </c>
      <c r="F137" s="33"/>
      <c r="G137" s="34">
        <f t="shared" si="14"/>
        <v>1780.2</v>
      </c>
      <c r="H137" s="34">
        <f t="shared" si="14"/>
        <v>1815.8</v>
      </c>
    </row>
    <row r="138" spans="1:8" ht="15" customHeight="1" x14ac:dyDescent="0.2">
      <c r="A138" s="36" t="s">
        <v>271</v>
      </c>
      <c r="B138" s="203">
        <v>650</v>
      </c>
      <c r="C138" s="31">
        <v>4</v>
      </c>
      <c r="D138" s="31">
        <v>9</v>
      </c>
      <c r="E138" s="49">
        <v>8410000000</v>
      </c>
      <c r="F138" s="33"/>
      <c r="G138" s="34">
        <f t="shared" si="14"/>
        <v>1780.2</v>
      </c>
      <c r="H138" s="34">
        <f t="shared" si="14"/>
        <v>1815.8</v>
      </c>
    </row>
    <row r="139" spans="1:8" ht="21" customHeight="1" x14ac:dyDescent="0.2">
      <c r="A139" s="36" t="s">
        <v>272</v>
      </c>
      <c r="B139" s="203">
        <v>650</v>
      </c>
      <c r="C139" s="31">
        <v>4</v>
      </c>
      <c r="D139" s="31">
        <v>9</v>
      </c>
      <c r="E139" s="49">
        <v>8410100000</v>
      </c>
      <c r="F139" s="33"/>
      <c r="G139" s="34">
        <f t="shared" si="14"/>
        <v>1780.2</v>
      </c>
      <c r="H139" s="34">
        <f t="shared" si="14"/>
        <v>1815.8</v>
      </c>
    </row>
    <row r="140" spans="1:8" ht="23.25" customHeight="1" x14ac:dyDescent="0.2">
      <c r="A140" s="36" t="s">
        <v>192</v>
      </c>
      <c r="B140" s="203">
        <v>650</v>
      </c>
      <c r="C140" s="31">
        <v>4</v>
      </c>
      <c r="D140" s="31">
        <v>9</v>
      </c>
      <c r="E140" s="49">
        <v>8410199990</v>
      </c>
      <c r="F140" s="33"/>
      <c r="G140" s="34">
        <f t="shared" si="14"/>
        <v>1780.2</v>
      </c>
      <c r="H140" s="34">
        <f t="shared" si="14"/>
        <v>1815.8</v>
      </c>
    </row>
    <row r="141" spans="1:8" ht="21" customHeight="1" x14ac:dyDescent="0.2">
      <c r="A141" s="36" t="s">
        <v>226</v>
      </c>
      <c r="B141" s="203">
        <v>650</v>
      </c>
      <c r="C141" s="31">
        <v>4</v>
      </c>
      <c r="D141" s="31">
        <v>9</v>
      </c>
      <c r="E141" s="49">
        <v>8410199990</v>
      </c>
      <c r="F141" s="33">
        <v>200</v>
      </c>
      <c r="G141" s="34">
        <f t="shared" si="14"/>
        <v>1780.2</v>
      </c>
      <c r="H141" s="34">
        <f t="shared" si="14"/>
        <v>1815.8</v>
      </c>
    </row>
    <row r="142" spans="1:8" ht="24" customHeight="1" x14ac:dyDescent="0.2">
      <c r="A142" s="36" t="s">
        <v>139</v>
      </c>
      <c r="B142" s="203">
        <v>650</v>
      </c>
      <c r="C142" s="31">
        <v>4</v>
      </c>
      <c r="D142" s="31">
        <v>9</v>
      </c>
      <c r="E142" s="49">
        <v>8410199990</v>
      </c>
      <c r="F142" s="33">
        <v>240</v>
      </c>
      <c r="G142" s="34">
        <f>G143</f>
        <v>1780.2</v>
      </c>
      <c r="H142" s="34">
        <f>H143</f>
        <v>1815.8</v>
      </c>
    </row>
    <row r="143" spans="1:8" ht="24" customHeight="1" x14ac:dyDescent="0.2">
      <c r="A143" s="36" t="s">
        <v>130</v>
      </c>
      <c r="B143" s="203">
        <v>650</v>
      </c>
      <c r="C143" s="31"/>
      <c r="D143" s="31"/>
      <c r="E143" s="49"/>
      <c r="F143" s="33">
        <v>244</v>
      </c>
      <c r="G143" s="34">
        <v>1780.2</v>
      </c>
      <c r="H143" s="37">
        <v>1815.8</v>
      </c>
    </row>
    <row r="144" spans="1:8" ht="11.25" customHeight="1" x14ac:dyDescent="0.2">
      <c r="A144" s="30" t="s">
        <v>40</v>
      </c>
      <c r="B144" s="203">
        <v>650</v>
      </c>
      <c r="C144" s="31">
        <v>4</v>
      </c>
      <c r="D144" s="31">
        <v>10</v>
      </c>
      <c r="E144" s="32" t="s">
        <v>137</v>
      </c>
      <c r="F144" s="33" t="s">
        <v>137</v>
      </c>
      <c r="G144" s="34">
        <f>G145</f>
        <v>100</v>
      </c>
      <c r="H144" s="34">
        <f>H145</f>
        <v>122</v>
      </c>
    </row>
    <row r="145" spans="1:8" ht="31.5" customHeight="1" x14ac:dyDescent="0.2">
      <c r="A145" s="35" t="s">
        <v>367</v>
      </c>
      <c r="B145" s="203">
        <v>650</v>
      </c>
      <c r="C145" s="31">
        <v>4</v>
      </c>
      <c r="D145" s="31">
        <v>10</v>
      </c>
      <c r="E145" s="32" t="s">
        <v>339</v>
      </c>
      <c r="F145" s="33" t="s">
        <v>137</v>
      </c>
      <c r="G145" s="34">
        <f>G146</f>
        <v>100</v>
      </c>
      <c r="H145" s="34">
        <f>H146</f>
        <v>122</v>
      </c>
    </row>
    <row r="146" spans="1:8" ht="32.25" customHeight="1" x14ac:dyDescent="0.2">
      <c r="A146" s="35" t="s">
        <v>368</v>
      </c>
      <c r="B146" s="203">
        <v>650</v>
      </c>
      <c r="C146" s="31">
        <v>4</v>
      </c>
      <c r="D146" s="31">
        <v>10</v>
      </c>
      <c r="E146" s="32" t="s">
        <v>369</v>
      </c>
      <c r="F146" s="33" t="s">
        <v>137</v>
      </c>
      <c r="G146" s="34">
        <f t="shared" ref="G146:H148" si="15">G147</f>
        <v>100</v>
      </c>
      <c r="H146" s="34">
        <f t="shared" si="15"/>
        <v>122</v>
      </c>
    </row>
    <row r="147" spans="1:8" ht="32.25" customHeight="1" x14ac:dyDescent="0.2">
      <c r="A147" s="35" t="s">
        <v>133</v>
      </c>
      <c r="B147" s="203">
        <v>650</v>
      </c>
      <c r="C147" s="31">
        <v>4</v>
      </c>
      <c r="D147" s="31">
        <v>10</v>
      </c>
      <c r="E147" s="32" t="s">
        <v>370</v>
      </c>
      <c r="F147" s="33"/>
      <c r="G147" s="34">
        <f t="shared" si="15"/>
        <v>100</v>
      </c>
      <c r="H147" s="34">
        <f t="shared" si="15"/>
        <v>122</v>
      </c>
    </row>
    <row r="148" spans="1:8" ht="22.5" customHeight="1" x14ac:dyDescent="0.2">
      <c r="A148" s="36" t="s">
        <v>226</v>
      </c>
      <c r="B148" s="203">
        <v>650</v>
      </c>
      <c r="C148" s="31">
        <v>4</v>
      </c>
      <c r="D148" s="31">
        <v>10</v>
      </c>
      <c r="E148" s="32" t="s">
        <v>370</v>
      </c>
      <c r="F148" s="33" t="s">
        <v>138</v>
      </c>
      <c r="G148" s="34">
        <f t="shared" si="15"/>
        <v>100</v>
      </c>
      <c r="H148" s="34">
        <f t="shared" si="15"/>
        <v>122</v>
      </c>
    </row>
    <row r="149" spans="1:8" ht="22.5" x14ac:dyDescent="0.2">
      <c r="A149" s="36" t="s">
        <v>139</v>
      </c>
      <c r="B149" s="203">
        <v>650</v>
      </c>
      <c r="C149" s="31">
        <v>4</v>
      </c>
      <c r="D149" s="31">
        <v>10</v>
      </c>
      <c r="E149" s="32" t="s">
        <v>370</v>
      </c>
      <c r="F149" s="33" t="s">
        <v>140</v>
      </c>
      <c r="G149" s="34">
        <f>G150</f>
        <v>100</v>
      </c>
      <c r="H149" s="34">
        <f>H150</f>
        <v>122</v>
      </c>
    </row>
    <row r="150" spans="1:8" ht="22.5" x14ac:dyDescent="0.2">
      <c r="A150" s="36" t="s">
        <v>130</v>
      </c>
      <c r="B150" s="203">
        <v>650</v>
      </c>
      <c r="C150" s="31"/>
      <c r="D150" s="31"/>
      <c r="E150" s="32"/>
      <c r="F150" s="33">
        <v>244</v>
      </c>
      <c r="G150" s="34">
        <v>100</v>
      </c>
      <c r="H150" s="37">
        <v>122</v>
      </c>
    </row>
    <row r="151" spans="1:8" x14ac:dyDescent="0.2">
      <c r="A151" s="36" t="s">
        <v>293</v>
      </c>
      <c r="B151" s="203">
        <v>650</v>
      </c>
      <c r="C151" s="31">
        <v>4</v>
      </c>
      <c r="D151" s="31">
        <v>12</v>
      </c>
      <c r="E151" s="32"/>
      <c r="F151" s="33"/>
      <c r="G151" s="34">
        <f t="shared" ref="G151:H155" si="16">G152</f>
        <v>0</v>
      </c>
      <c r="H151" s="34">
        <f t="shared" si="16"/>
        <v>0</v>
      </c>
    </row>
    <row r="152" spans="1:8" ht="33.75" x14ac:dyDescent="0.2">
      <c r="A152" s="35" t="s">
        <v>367</v>
      </c>
      <c r="B152" s="203">
        <v>650</v>
      </c>
      <c r="C152" s="31">
        <v>4</v>
      </c>
      <c r="D152" s="31">
        <v>12</v>
      </c>
      <c r="E152" s="32" t="s">
        <v>339</v>
      </c>
      <c r="F152" s="33"/>
      <c r="G152" s="34">
        <f>G153</f>
        <v>0</v>
      </c>
      <c r="H152" s="34">
        <f>H153</f>
        <v>0</v>
      </c>
    </row>
    <row r="153" spans="1:8" ht="38.25" customHeight="1" x14ac:dyDescent="0.2">
      <c r="A153" s="35" t="s">
        <v>371</v>
      </c>
      <c r="B153" s="203">
        <v>650</v>
      </c>
      <c r="C153" s="31">
        <v>4</v>
      </c>
      <c r="D153" s="31">
        <v>12</v>
      </c>
      <c r="E153" s="32" t="s">
        <v>372</v>
      </c>
      <c r="F153" s="33"/>
      <c r="G153" s="34">
        <f>G154+G157+G160</f>
        <v>0</v>
      </c>
      <c r="H153" s="34">
        <f>H154+H157+H160</f>
        <v>0</v>
      </c>
    </row>
    <row r="154" spans="1:8" ht="58.5" customHeight="1" x14ac:dyDescent="0.2">
      <c r="A154" s="36" t="s">
        <v>449</v>
      </c>
      <c r="B154" s="203">
        <v>650</v>
      </c>
      <c r="C154" s="31">
        <v>4</v>
      </c>
      <c r="D154" s="31">
        <v>12</v>
      </c>
      <c r="E154" s="177" t="s">
        <v>373</v>
      </c>
      <c r="F154" s="33"/>
      <c r="G154" s="34">
        <f t="shared" si="16"/>
        <v>0</v>
      </c>
      <c r="H154" s="34">
        <f t="shared" si="16"/>
        <v>0</v>
      </c>
    </row>
    <row r="155" spans="1:8" ht="22.5" x14ac:dyDescent="0.2">
      <c r="A155" s="36" t="s">
        <v>226</v>
      </c>
      <c r="B155" s="203">
        <v>650</v>
      </c>
      <c r="C155" s="31">
        <v>4</v>
      </c>
      <c r="D155" s="31">
        <v>12</v>
      </c>
      <c r="E155" s="177" t="s">
        <v>373</v>
      </c>
      <c r="F155" s="33" t="s">
        <v>138</v>
      </c>
      <c r="G155" s="34">
        <f t="shared" si="16"/>
        <v>0</v>
      </c>
      <c r="H155" s="34">
        <f t="shared" si="16"/>
        <v>0</v>
      </c>
    </row>
    <row r="156" spans="1:8" ht="22.5" x14ac:dyDescent="0.2">
      <c r="A156" s="36" t="s">
        <v>139</v>
      </c>
      <c r="B156" s="203">
        <v>650</v>
      </c>
      <c r="C156" s="31">
        <v>4</v>
      </c>
      <c r="D156" s="31">
        <v>12</v>
      </c>
      <c r="E156" s="177" t="s">
        <v>373</v>
      </c>
      <c r="F156" s="33" t="s">
        <v>140</v>
      </c>
      <c r="G156" s="34"/>
      <c r="H156" s="37"/>
    </row>
    <row r="157" spans="1:8" ht="53.25" customHeight="1" x14ac:dyDescent="0.2">
      <c r="A157" s="36" t="s">
        <v>450</v>
      </c>
      <c r="B157" s="203">
        <v>650</v>
      </c>
      <c r="C157" s="31">
        <v>4</v>
      </c>
      <c r="D157" s="31">
        <v>12</v>
      </c>
      <c r="E157" s="177">
        <v>7700182671</v>
      </c>
      <c r="F157" s="33"/>
      <c r="G157" s="34">
        <f>G158</f>
        <v>0</v>
      </c>
      <c r="H157" s="34">
        <f>H158</f>
        <v>0</v>
      </c>
    </row>
    <row r="158" spans="1:8" ht="22.5" x14ac:dyDescent="0.2">
      <c r="A158" s="36" t="s">
        <v>226</v>
      </c>
      <c r="B158" s="203">
        <v>650</v>
      </c>
      <c r="C158" s="31">
        <v>4</v>
      </c>
      <c r="D158" s="31">
        <v>12</v>
      </c>
      <c r="E158" s="177">
        <v>7700182671</v>
      </c>
      <c r="F158" s="33" t="s">
        <v>138</v>
      </c>
      <c r="G158" s="34">
        <f>G159</f>
        <v>0</v>
      </c>
      <c r="H158" s="34">
        <f>H159</f>
        <v>0</v>
      </c>
    </row>
    <row r="159" spans="1:8" ht="22.5" x14ac:dyDescent="0.2">
      <c r="A159" s="36" t="s">
        <v>139</v>
      </c>
      <c r="B159" s="203">
        <v>650</v>
      </c>
      <c r="C159" s="31">
        <v>4</v>
      </c>
      <c r="D159" s="31">
        <v>12</v>
      </c>
      <c r="E159" s="177">
        <v>7700182671</v>
      </c>
      <c r="F159" s="33" t="s">
        <v>140</v>
      </c>
      <c r="G159" s="34"/>
      <c r="H159" s="37"/>
    </row>
    <row r="160" spans="1:8" ht="50.25" customHeight="1" x14ac:dyDescent="0.2">
      <c r="A160" s="36" t="s">
        <v>291</v>
      </c>
      <c r="B160" s="203">
        <v>650</v>
      </c>
      <c r="C160" s="31">
        <v>4</v>
      </c>
      <c r="D160" s="31">
        <v>12</v>
      </c>
      <c r="E160" s="177">
        <v>7700189020</v>
      </c>
      <c r="F160" s="33"/>
      <c r="G160" s="34">
        <f>G161</f>
        <v>0</v>
      </c>
      <c r="H160" s="34">
        <f>H161</f>
        <v>0</v>
      </c>
    </row>
    <row r="161" spans="1:8" x14ac:dyDescent="0.2">
      <c r="A161" s="36" t="s">
        <v>153</v>
      </c>
      <c r="B161" s="203">
        <v>650</v>
      </c>
      <c r="C161" s="31">
        <v>4</v>
      </c>
      <c r="D161" s="31">
        <v>12</v>
      </c>
      <c r="E161" s="177">
        <v>7700189020</v>
      </c>
      <c r="F161" s="33">
        <v>500</v>
      </c>
      <c r="G161" s="34">
        <f>G162</f>
        <v>0</v>
      </c>
      <c r="H161" s="34">
        <f>H162</f>
        <v>0</v>
      </c>
    </row>
    <row r="162" spans="1:8" x14ac:dyDescent="0.2">
      <c r="A162" s="36" t="s">
        <v>136</v>
      </c>
      <c r="B162" s="203">
        <v>650</v>
      </c>
      <c r="C162" s="31">
        <v>4</v>
      </c>
      <c r="D162" s="31">
        <v>12</v>
      </c>
      <c r="E162" s="177">
        <v>7700189020</v>
      </c>
      <c r="F162" s="33">
        <v>540</v>
      </c>
      <c r="G162" s="34"/>
      <c r="H162" s="37"/>
    </row>
    <row r="163" spans="1:8" ht="11.25" customHeight="1" x14ac:dyDescent="0.2">
      <c r="A163" s="30" t="s">
        <v>41</v>
      </c>
      <c r="B163" s="203">
        <v>650</v>
      </c>
      <c r="C163" s="31">
        <v>5</v>
      </c>
      <c r="D163" s="31">
        <v>0</v>
      </c>
      <c r="E163" s="32" t="s">
        <v>137</v>
      </c>
      <c r="F163" s="33" t="s">
        <v>137</v>
      </c>
      <c r="G163" s="34">
        <f>G164+G175+G187</f>
        <v>3588</v>
      </c>
      <c r="H163" s="34">
        <f>H164+H175+H187</f>
        <v>3608</v>
      </c>
    </row>
    <row r="164" spans="1:8" ht="11.25" customHeight="1" x14ac:dyDescent="0.2">
      <c r="A164" s="30" t="s">
        <v>134</v>
      </c>
      <c r="B164" s="203">
        <v>650</v>
      </c>
      <c r="C164" s="31">
        <v>5</v>
      </c>
      <c r="D164" s="31">
        <v>1</v>
      </c>
      <c r="E164" s="32" t="s">
        <v>137</v>
      </c>
      <c r="F164" s="33" t="s">
        <v>137</v>
      </c>
      <c r="G164" s="34">
        <f t="shared" ref="G164:H172" si="17">G165</f>
        <v>244.6</v>
      </c>
      <c r="H164" s="34">
        <f t="shared" si="17"/>
        <v>244.6</v>
      </c>
    </row>
    <row r="165" spans="1:8" ht="41.25" customHeight="1" x14ac:dyDescent="0.2">
      <c r="A165" s="35" t="s">
        <v>375</v>
      </c>
      <c r="B165" s="203">
        <v>650</v>
      </c>
      <c r="C165" s="31">
        <v>5</v>
      </c>
      <c r="D165" s="31">
        <v>1</v>
      </c>
      <c r="E165" s="32" t="s">
        <v>374</v>
      </c>
      <c r="F165" s="33" t="s">
        <v>137</v>
      </c>
      <c r="G165" s="34">
        <f t="shared" si="17"/>
        <v>244.6</v>
      </c>
      <c r="H165" s="34">
        <f t="shared" si="17"/>
        <v>244.6</v>
      </c>
    </row>
    <row r="166" spans="1:8" ht="26.25" customHeight="1" x14ac:dyDescent="0.2">
      <c r="A166" s="35" t="s">
        <v>376</v>
      </c>
      <c r="B166" s="203">
        <v>650</v>
      </c>
      <c r="C166" s="31">
        <v>5</v>
      </c>
      <c r="D166" s="31">
        <v>1</v>
      </c>
      <c r="E166" s="32" t="s">
        <v>377</v>
      </c>
      <c r="F166" s="33" t="s">
        <v>137</v>
      </c>
      <c r="G166" s="34">
        <f t="shared" si="17"/>
        <v>244.6</v>
      </c>
      <c r="H166" s="34">
        <f t="shared" si="17"/>
        <v>244.6</v>
      </c>
    </row>
    <row r="167" spans="1:8" ht="24" customHeight="1" x14ac:dyDescent="0.2">
      <c r="A167" s="35" t="s">
        <v>197</v>
      </c>
      <c r="B167" s="203">
        <v>650</v>
      </c>
      <c r="C167" s="31">
        <v>5</v>
      </c>
      <c r="D167" s="31">
        <v>1</v>
      </c>
      <c r="E167" s="32" t="s">
        <v>378</v>
      </c>
      <c r="F167" s="33"/>
      <c r="G167" s="34">
        <f>G171+G168</f>
        <v>244.6</v>
      </c>
      <c r="H167" s="34">
        <f>H171+H168</f>
        <v>244.6</v>
      </c>
    </row>
    <row r="168" spans="1:8" ht="24" customHeight="1" x14ac:dyDescent="0.2">
      <c r="A168" s="35" t="s">
        <v>379</v>
      </c>
      <c r="B168" s="203">
        <v>650</v>
      </c>
      <c r="C168" s="31">
        <v>5</v>
      </c>
      <c r="D168" s="31">
        <v>1</v>
      </c>
      <c r="E168" s="177" t="s">
        <v>380</v>
      </c>
      <c r="F168" s="33"/>
      <c r="G168" s="34">
        <f>G169</f>
        <v>0</v>
      </c>
      <c r="H168" s="34">
        <f>H169</f>
        <v>0</v>
      </c>
    </row>
    <row r="169" spans="1:8" ht="24" customHeight="1" x14ac:dyDescent="0.2">
      <c r="A169" s="35" t="s">
        <v>199</v>
      </c>
      <c r="B169" s="203">
        <v>650</v>
      </c>
      <c r="C169" s="31">
        <v>5</v>
      </c>
      <c r="D169" s="31">
        <v>1</v>
      </c>
      <c r="E169" s="177" t="s">
        <v>380</v>
      </c>
      <c r="F169" s="33">
        <v>600</v>
      </c>
      <c r="G169" s="34">
        <f>G170</f>
        <v>0</v>
      </c>
      <c r="H169" s="34">
        <f>H170</f>
        <v>0</v>
      </c>
    </row>
    <row r="170" spans="1:8" ht="24" customHeight="1" x14ac:dyDescent="0.2">
      <c r="A170" s="35" t="s">
        <v>198</v>
      </c>
      <c r="B170" s="203">
        <v>650</v>
      </c>
      <c r="C170" s="31">
        <v>5</v>
      </c>
      <c r="D170" s="31">
        <v>1</v>
      </c>
      <c r="E170" s="177" t="s">
        <v>380</v>
      </c>
      <c r="F170" s="33">
        <v>630</v>
      </c>
      <c r="G170" s="34"/>
      <c r="H170" s="37"/>
    </row>
    <row r="171" spans="1:8" ht="23.25" customHeight="1" x14ac:dyDescent="0.2">
      <c r="A171" s="35" t="s">
        <v>192</v>
      </c>
      <c r="B171" s="203">
        <v>650</v>
      </c>
      <c r="C171" s="31">
        <v>5</v>
      </c>
      <c r="D171" s="31">
        <v>1</v>
      </c>
      <c r="E171" s="32" t="s">
        <v>410</v>
      </c>
      <c r="F171" s="33"/>
      <c r="G171" s="34">
        <f t="shared" si="17"/>
        <v>244.6</v>
      </c>
      <c r="H171" s="34">
        <f t="shared" si="17"/>
        <v>244.6</v>
      </c>
    </row>
    <row r="172" spans="1:8" ht="22.5" customHeight="1" x14ac:dyDescent="0.2">
      <c r="A172" s="36" t="s">
        <v>226</v>
      </c>
      <c r="B172" s="203">
        <v>650</v>
      </c>
      <c r="C172" s="31">
        <v>5</v>
      </c>
      <c r="D172" s="31">
        <v>1</v>
      </c>
      <c r="E172" s="32" t="s">
        <v>410</v>
      </c>
      <c r="F172" s="33" t="s">
        <v>138</v>
      </c>
      <c r="G172" s="34">
        <f t="shared" si="17"/>
        <v>244.6</v>
      </c>
      <c r="H172" s="34">
        <f t="shared" si="17"/>
        <v>244.6</v>
      </c>
    </row>
    <row r="173" spans="1:8" ht="22.5" x14ac:dyDescent="0.2">
      <c r="A173" s="36" t="s">
        <v>139</v>
      </c>
      <c r="B173" s="203">
        <v>650</v>
      </c>
      <c r="C173" s="31">
        <v>5</v>
      </c>
      <c r="D173" s="31">
        <v>1</v>
      </c>
      <c r="E173" s="32" t="s">
        <v>410</v>
      </c>
      <c r="F173" s="33" t="s">
        <v>140</v>
      </c>
      <c r="G173" s="34">
        <f>G174</f>
        <v>244.6</v>
      </c>
      <c r="H173" s="34">
        <f>H174</f>
        <v>244.6</v>
      </c>
    </row>
    <row r="174" spans="1:8" ht="22.5" x14ac:dyDescent="0.2">
      <c r="A174" s="36" t="s">
        <v>130</v>
      </c>
      <c r="B174" s="203">
        <v>650</v>
      </c>
      <c r="C174" s="31"/>
      <c r="D174" s="31"/>
      <c r="E174" s="32"/>
      <c r="F174" s="33">
        <v>244</v>
      </c>
      <c r="G174" s="34">
        <v>244.6</v>
      </c>
      <c r="H174" s="37">
        <v>244.6</v>
      </c>
    </row>
    <row r="175" spans="1:8" ht="11.25" customHeight="1" x14ac:dyDescent="0.2">
      <c r="A175" s="30" t="s">
        <v>113</v>
      </c>
      <c r="B175" s="203">
        <v>650</v>
      </c>
      <c r="C175" s="31">
        <v>5</v>
      </c>
      <c r="D175" s="31">
        <v>2</v>
      </c>
      <c r="E175" s="32" t="s">
        <v>137</v>
      </c>
      <c r="F175" s="33" t="s">
        <v>137</v>
      </c>
      <c r="G175" s="34">
        <f t="shared" ref="G175:H177" si="18">G176</f>
        <v>3333.4</v>
      </c>
      <c r="H175" s="34">
        <f t="shared" si="18"/>
        <v>3333.4</v>
      </c>
    </row>
    <row r="176" spans="1:8" ht="33.75" customHeight="1" x14ac:dyDescent="0.2">
      <c r="A176" s="35" t="s">
        <v>375</v>
      </c>
      <c r="B176" s="203">
        <v>650</v>
      </c>
      <c r="C176" s="31">
        <v>5</v>
      </c>
      <c r="D176" s="31">
        <v>2</v>
      </c>
      <c r="E176" s="32" t="s">
        <v>374</v>
      </c>
      <c r="F176" s="33" t="s">
        <v>137</v>
      </c>
      <c r="G176" s="34">
        <f t="shared" si="18"/>
        <v>3333.4</v>
      </c>
      <c r="H176" s="34">
        <f t="shared" si="18"/>
        <v>3333.4</v>
      </c>
    </row>
    <row r="177" spans="1:8" ht="22.5" customHeight="1" x14ac:dyDescent="0.2">
      <c r="A177" s="35" t="s">
        <v>151</v>
      </c>
      <c r="B177" s="203">
        <v>650</v>
      </c>
      <c r="C177" s="31">
        <v>5</v>
      </c>
      <c r="D177" s="31">
        <v>2</v>
      </c>
      <c r="E177" s="32" t="s">
        <v>381</v>
      </c>
      <c r="F177" s="33" t="s">
        <v>137</v>
      </c>
      <c r="G177" s="34">
        <f t="shared" si="18"/>
        <v>3333.4</v>
      </c>
      <c r="H177" s="34">
        <f t="shared" si="18"/>
        <v>3333.4</v>
      </c>
    </row>
    <row r="178" spans="1:8" ht="24.75" customHeight="1" x14ac:dyDescent="0.2">
      <c r="A178" s="35" t="s">
        <v>383</v>
      </c>
      <c r="B178" s="203">
        <v>650</v>
      </c>
      <c r="C178" s="31">
        <v>5</v>
      </c>
      <c r="D178" s="31">
        <v>2</v>
      </c>
      <c r="E178" s="32" t="s">
        <v>382</v>
      </c>
      <c r="F178" s="33" t="s">
        <v>137</v>
      </c>
      <c r="G178" s="34">
        <f>G179+G183</f>
        <v>3333.4</v>
      </c>
      <c r="H178" s="34">
        <f>H179+H183</f>
        <v>3333.4</v>
      </c>
    </row>
    <row r="179" spans="1:8" ht="58.5" customHeight="1" x14ac:dyDescent="0.2">
      <c r="A179" s="35" t="s">
        <v>384</v>
      </c>
      <c r="B179" s="203">
        <v>650</v>
      </c>
      <c r="C179" s="31">
        <v>5</v>
      </c>
      <c r="D179" s="31">
        <v>2</v>
      </c>
      <c r="E179" s="32" t="s">
        <v>429</v>
      </c>
      <c r="F179" s="33"/>
      <c r="G179" s="34">
        <f t="shared" ref="G179:H181" si="19">G180</f>
        <v>3000</v>
      </c>
      <c r="H179" s="34">
        <f t="shared" si="19"/>
        <v>3000</v>
      </c>
    </row>
    <row r="180" spans="1:8" ht="22.5" customHeight="1" x14ac:dyDescent="0.2">
      <c r="A180" s="36" t="s">
        <v>226</v>
      </c>
      <c r="B180" s="203">
        <v>650</v>
      </c>
      <c r="C180" s="31">
        <v>5</v>
      </c>
      <c r="D180" s="31">
        <v>2</v>
      </c>
      <c r="E180" s="32" t="s">
        <v>429</v>
      </c>
      <c r="F180" s="33" t="s">
        <v>138</v>
      </c>
      <c r="G180" s="34">
        <f t="shared" si="19"/>
        <v>3000</v>
      </c>
      <c r="H180" s="34">
        <f t="shared" si="19"/>
        <v>3000</v>
      </c>
    </row>
    <row r="181" spans="1:8" ht="22.5" x14ac:dyDescent="0.2">
      <c r="A181" s="36" t="s">
        <v>139</v>
      </c>
      <c r="B181" s="203">
        <v>650</v>
      </c>
      <c r="C181" s="31">
        <v>5</v>
      </c>
      <c r="D181" s="31">
        <v>2</v>
      </c>
      <c r="E181" s="32" t="s">
        <v>429</v>
      </c>
      <c r="F181" s="33" t="s">
        <v>140</v>
      </c>
      <c r="G181" s="34">
        <f t="shared" si="19"/>
        <v>3000</v>
      </c>
      <c r="H181" s="34">
        <f t="shared" si="19"/>
        <v>3000</v>
      </c>
    </row>
    <row r="182" spans="1:8" ht="22.5" x14ac:dyDescent="0.2">
      <c r="A182" s="36" t="s">
        <v>135</v>
      </c>
      <c r="B182" s="203">
        <v>650</v>
      </c>
      <c r="C182" s="31"/>
      <c r="D182" s="31"/>
      <c r="E182" s="32"/>
      <c r="F182" s="33">
        <v>243</v>
      </c>
      <c r="G182" s="34">
        <v>3000</v>
      </c>
      <c r="H182" s="37">
        <v>3000</v>
      </c>
    </row>
    <row r="183" spans="1:8" ht="59.25" customHeight="1" x14ac:dyDescent="0.2">
      <c r="A183" s="36" t="s">
        <v>385</v>
      </c>
      <c r="B183" s="203">
        <v>650</v>
      </c>
      <c r="C183" s="31">
        <v>5</v>
      </c>
      <c r="D183" s="31">
        <v>2</v>
      </c>
      <c r="E183" s="32" t="s">
        <v>430</v>
      </c>
      <c r="F183" s="33"/>
      <c r="G183" s="34">
        <f t="shared" ref="G183:H185" si="20">G184</f>
        <v>333.4</v>
      </c>
      <c r="H183" s="34">
        <f t="shared" si="20"/>
        <v>333.4</v>
      </c>
    </row>
    <row r="184" spans="1:8" ht="22.5" x14ac:dyDescent="0.2">
      <c r="A184" s="36" t="s">
        <v>226</v>
      </c>
      <c r="B184" s="203">
        <v>650</v>
      </c>
      <c r="C184" s="31">
        <v>5</v>
      </c>
      <c r="D184" s="31">
        <v>2</v>
      </c>
      <c r="E184" s="32" t="s">
        <v>430</v>
      </c>
      <c r="F184" s="33">
        <v>200</v>
      </c>
      <c r="G184" s="34">
        <f t="shared" si="20"/>
        <v>333.4</v>
      </c>
      <c r="H184" s="34">
        <f t="shared" si="20"/>
        <v>333.4</v>
      </c>
    </row>
    <row r="185" spans="1:8" ht="52.5" customHeight="1" x14ac:dyDescent="0.2">
      <c r="A185" s="36" t="s">
        <v>139</v>
      </c>
      <c r="B185" s="203">
        <v>650</v>
      </c>
      <c r="C185" s="31">
        <v>5</v>
      </c>
      <c r="D185" s="31">
        <v>2</v>
      </c>
      <c r="E185" s="32" t="s">
        <v>430</v>
      </c>
      <c r="F185" s="33">
        <v>240</v>
      </c>
      <c r="G185" s="34">
        <f t="shared" si="20"/>
        <v>333.4</v>
      </c>
      <c r="H185" s="34">
        <f t="shared" si="20"/>
        <v>333.4</v>
      </c>
    </row>
    <row r="186" spans="1:8" ht="52.5" customHeight="1" x14ac:dyDescent="0.2">
      <c r="A186" s="36" t="s">
        <v>135</v>
      </c>
      <c r="B186" s="203">
        <v>650</v>
      </c>
      <c r="C186" s="31"/>
      <c r="D186" s="31"/>
      <c r="E186" s="32"/>
      <c r="F186" s="33">
        <v>243</v>
      </c>
      <c r="G186" s="34">
        <v>333.4</v>
      </c>
      <c r="H186" s="37">
        <v>333.4</v>
      </c>
    </row>
    <row r="187" spans="1:8" ht="11.25" customHeight="1" x14ac:dyDescent="0.2">
      <c r="A187" s="30" t="s">
        <v>42</v>
      </c>
      <c r="B187" s="203">
        <v>650</v>
      </c>
      <c r="C187" s="31">
        <v>5</v>
      </c>
      <c r="D187" s="31">
        <v>3</v>
      </c>
      <c r="E187" s="32" t="s">
        <v>137</v>
      </c>
      <c r="F187" s="33" t="s">
        <v>137</v>
      </c>
      <c r="G187" s="34">
        <f t="shared" ref="G187:H191" si="21">G188</f>
        <v>10</v>
      </c>
      <c r="H187" s="34">
        <f t="shared" si="21"/>
        <v>30</v>
      </c>
    </row>
    <row r="188" spans="1:8" ht="22.5" customHeight="1" x14ac:dyDescent="0.2">
      <c r="A188" s="35" t="s">
        <v>428</v>
      </c>
      <c r="B188" s="203">
        <v>650</v>
      </c>
      <c r="C188" s="31">
        <v>5</v>
      </c>
      <c r="D188" s="31">
        <v>3</v>
      </c>
      <c r="E188" s="32" t="s">
        <v>386</v>
      </c>
      <c r="F188" s="33" t="s">
        <v>137</v>
      </c>
      <c r="G188" s="34">
        <f t="shared" si="21"/>
        <v>10</v>
      </c>
      <c r="H188" s="34">
        <f t="shared" si="21"/>
        <v>30</v>
      </c>
    </row>
    <row r="189" spans="1:8" ht="22.5" customHeight="1" x14ac:dyDescent="0.2">
      <c r="A189" s="36" t="s">
        <v>232</v>
      </c>
      <c r="B189" s="203">
        <v>650</v>
      </c>
      <c r="C189" s="31">
        <v>5</v>
      </c>
      <c r="D189" s="31">
        <v>3</v>
      </c>
      <c r="E189" s="32" t="s">
        <v>387</v>
      </c>
      <c r="F189" s="33"/>
      <c r="G189" s="34">
        <f t="shared" si="21"/>
        <v>10</v>
      </c>
      <c r="H189" s="34">
        <f t="shared" si="21"/>
        <v>30</v>
      </c>
    </row>
    <row r="190" spans="1:8" ht="22.5" customHeight="1" x14ac:dyDescent="0.2">
      <c r="A190" s="36" t="s">
        <v>192</v>
      </c>
      <c r="B190" s="203">
        <v>650</v>
      </c>
      <c r="C190" s="31">
        <v>5</v>
      </c>
      <c r="D190" s="31">
        <v>3</v>
      </c>
      <c r="E190" s="32" t="s">
        <v>436</v>
      </c>
      <c r="F190" s="33"/>
      <c r="G190" s="34">
        <f t="shared" si="21"/>
        <v>10</v>
      </c>
      <c r="H190" s="34">
        <f t="shared" si="21"/>
        <v>30</v>
      </c>
    </row>
    <row r="191" spans="1:8" ht="22.5" customHeight="1" x14ac:dyDescent="0.2">
      <c r="A191" s="36" t="s">
        <v>226</v>
      </c>
      <c r="B191" s="203">
        <v>650</v>
      </c>
      <c r="C191" s="31">
        <v>5</v>
      </c>
      <c r="D191" s="31">
        <v>3</v>
      </c>
      <c r="E191" s="32" t="s">
        <v>436</v>
      </c>
      <c r="F191" s="33" t="s">
        <v>138</v>
      </c>
      <c r="G191" s="34">
        <f>G192</f>
        <v>10</v>
      </c>
      <c r="H191" s="34">
        <f t="shared" si="21"/>
        <v>30</v>
      </c>
    </row>
    <row r="192" spans="1:8" ht="22.5" x14ac:dyDescent="0.2">
      <c r="A192" s="36" t="s">
        <v>139</v>
      </c>
      <c r="B192" s="203">
        <v>650</v>
      </c>
      <c r="C192" s="31">
        <v>5</v>
      </c>
      <c r="D192" s="31">
        <v>3</v>
      </c>
      <c r="E192" s="32" t="s">
        <v>436</v>
      </c>
      <c r="F192" s="33" t="s">
        <v>140</v>
      </c>
      <c r="G192" s="34">
        <f>G193</f>
        <v>10</v>
      </c>
      <c r="H192" s="34">
        <f>H193</f>
        <v>30</v>
      </c>
    </row>
    <row r="193" spans="1:8" ht="22.5" x14ac:dyDescent="0.2">
      <c r="A193" s="36" t="s">
        <v>130</v>
      </c>
      <c r="B193" s="203">
        <v>650</v>
      </c>
      <c r="C193" s="31">
        <v>5</v>
      </c>
      <c r="D193" s="31">
        <v>3</v>
      </c>
      <c r="E193" s="32" t="s">
        <v>436</v>
      </c>
      <c r="F193" s="33">
        <v>244</v>
      </c>
      <c r="G193" s="34">
        <v>10</v>
      </c>
      <c r="H193" s="37">
        <v>30</v>
      </c>
    </row>
    <row r="194" spans="1:8" ht="11.25" customHeight="1" x14ac:dyDescent="0.2">
      <c r="A194" s="30" t="s">
        <v>126</v>
      </c>
      <c r="B194" s="203">
        <v>650</v>
      </c>
      <c r="C194" s="31">
        <v>8</v>
      </c>
      <c r="D194" s="31">
        <v>0</v>
      </c>
      <c r="E194" s="32" t="s">
        <v>137</v>
      </c>
      <c r="F194" s="33" t="s">
        <v>137</v>
      </c>
      <c r="G194" s="34">
        <f>G195</f>
        <v>986.1</v>
      </c>
      <c r="H194" s="34">
        <f>H195</f>
        <v>986.1</v>
      </c>
    </row>
    <row r="195" spans="1:8" ht="11.25" customHeight="1" x14ac:dyDescent="0.2">
      <c r="A195" s="30" t="s">
        <v>43</v>
      </c>
      <c r="B195" s="203">
        <v>650</v>
      </c>
      <c r="C195" s="31">
        <v>8</v>
      </c>
      <c r="D195" s="31">
        <v>1</v>
      </c>
      <c r="E195" s="32" t="s">
        <v>137</v>
      </c>
      <c r="F195" s="33" t="s">
        <v>137</v>
      </c>
      <c r="G195" s="34">
        <f>G196</f>
        <v>986.1</v>
      </c>
      <c r="H195" s="34">
        <f>H196</f>
        <v>986.1</v>
      </c>
    </row>
    <row r="196" spans="1:8" ht="22.5" customHeight="1" x14ac:dyDescent="0.2">
      <c r="A196" s="35" t="s">
        <v>390</v>
      </c>
      <c r="B196" s="203">
        <v>650</v>
      </c>
      <c r="C196" s="31">
        <v>8</v>
      </c>
      <c r="D196" s="31">
        <v>1</v>
      </c>
      <c r="E196" s="32" t="s">
        <v>389</v>
      </c>
      <c r="F196" s="33" t="s">
        <v>137</v>
      </c>
      <c r="G196" s="34">
        <f>G197+G212</f>
        <v>986.1</v>
      </c>
      <c r="H196" s="34">
        <f>H197+H212</f>
        <v>986.1</v>
      </c>
    </row>
    <row r="197" spans="1:8" ht="42" customHeight="1" x14ac:dyDescent="0.2">
      <c r="A197" s="35" t="s">
        <v>392</v>
      </c>
      <c r="B197" s="203">
        <v>650</v>
      </c>
      <c r="C197" s="31">
        <v>8</v>
      </c>
      <c r="D197" s="31">
        <v>1</v>
      </c>
      <c r="E197" s="32" t="s">
        <v>391</v>
      </c>
      <c r="F197" s="33" t="s">
        <v>137</v>
      </c>
      <c r="G197" s="34">
        <f>G198+G207</f>
        <v>986.1</v>
      </c>
      <c r="H197" s="34">
        <f>H198+H207</f>
        <v>986.1</v>
      </c>
    </row>
    <row r="198" spans="1:8" ht="30" customHeight="1" x14ac:dyDescent="0.2">
      <c r="A198" s="35" t="s">
        <v>195</v>
      </c>
      <c r="B198" s="203">
        <v>650</v>
      </c>
      <c r="C198" s="31">
        <v>8</v>
      </c>
      <c r="D198" s="31">
        <v>1</v>
      </c>
      <c r="E198" s="32" t="s">
        <v>393</v>
      </c>
      <c r="F198" s="33"/>
      <c r="G198" s="34">
        <f>G199</f>
        <v>986.1</v>
      </c>
      <c r="H198" s="34">
        <f>H199</f>
        <v>986.1</v>
      </c>
    </row>
    <row r="199" spans="1:8" ht="37.5" customHeight="1" x14ac:dyDescent="0.2">
      <c r="A199" s="35" t="s">
        <v>395</v>
      </c>
      <c r="B199" s="203">
        <v>650</v>
      </c>
      <c r="C199" s="31">
        <v>8</v>
      </c>
      <c r="D199" s="31">
        <v>1</v>
      </c>
      <c r="E199" s="32" t="s">
        <v>394</v>
      </c>
      <c r="F199" s="33" t="s">
        <v>137</v>
      </c>
      <c r="G199" s="34">
        <f>G200+G204</f>
        <v>986.1</v>
      </c>
      <c r="H199" s="34">
        <f>H200+H204</f>
        <v>986.1</v>
      </c>
    </row>
    <row r="200" spans="1:8" ht="45.75" customHeight="1" x14ac:dyDescent="0.2">
      <c r="A200" s="36" t="s">
        <v>141</v>
      </c>
      <c r="B200" s="203">
        <v>650</v>
      </c>
      <c r="C200" s="31">
        <v>8</v>
      </c>
      <c r="D200" s="31">
        <v>1</v>
      </c>
      <c r="E200" s="32" t="s">
        <v>394</v>
      </c>
      <c r="F200" s="33" t="s">
        <v>142</v>
      </c>
      <c r="G200" s="34">
        <f>G201</f>
        <v>911.1</v>
      </c>
      <c r="H200" s="34">
        <f>H201</f>
        <v>911.1</v>
      </c>
    </row>
    <row r="201" spans="1:8" ht="30" customHeight="1" x14ac:dyDescent="0.2">
      <c r="A201" s="36" t="s">
        <v>143</v>
      </c>
      <c r="B201" s="203">
        <v>650</v>
      </c>
      <c r="C201" s="31">
        <v>8</v>
      </c>
      <c r="D201" s="31">
        <v>1</v>
      </c>
      <c r="E201" s="32" t="s">
        <v>394</v>
      </c>
      <c r="F201" s="33" t="s">
        <v>144</v>
      </c>
      <c r="G201" s="34">
        <f>G202+G203</f>
        <v>911.1</v>
      </c>
      <c r="H201" s="34">
        <f>H202+H203</f>
        <v>911.1</v>
      </c>
    </row>
    <row r="202" spans="1:8" ht="30" customHeight="1" x14ac:dyDescent="0.2">
      <c r="A202" s="36" t="s">
        <v>143</v>
      </c>
      <c r="B202" s="203">
        <v>650</v>
      </c>
      <c r="C202" s="31"/>
      <c r="D202" s="31"/>
      <c r="E202" s="32"/>
      <c r="F202" s="33">
        <v>111</v>
      </c>
      <c r="G202" s="34">
        <v>700</v>
      </c>
      <c r="H202" s="37">
        <v>700</v>
      </c>
    </row>
    <row r="203" spans="1:8" ht="30" customHeight="1" x14ac:dyDescent="0.2">
      <c r="A203" s="36" t="s">
        <v>206</v>
      </c>
      <c r="B203" s="203">
        <v>650</v>
      </c>
      <c r="C203" s="31"/>
      <c r="D203" s="31"/>
      <c r="E203" s="32"/>
      <c r="F203" s="33">
        <v>119</v>
      </c>
      <c r="G203" s="34">
        <v>211.1</v>
      </c>
      <c r="H203" s="37">
        <v>211.1</v>
      </c>
    </row>
    <row r="204" spans="1:8" ht="30" customHeight="1" x14ac:dyDescent="0.2">
      <c r="A204" s="36" t="s">
        <v>226</v>
      </c>
      <c r="B204" s="203">
        <v>650</v>
      </c>
      <c r="C204" s="31">
        <v>8</v>
      </c>
      <c r="D204" s="31">
        <v>1</v>
      </c>
      <c r="E204" s="32" t="s">
        <v>394</v>
      </c>
      <c r="F204" s="33" t="s">
        <v>138</v>
      </c>
      <c r="G204" s="34">
        <f>G205</f>
        <v>75</v>
      </c>
      <c r="H204" s="34">
        <f>H205</f>
        <v>75</v>
      </c>
    </row>
    <row r="205" spans="1:8" ht="30" customHeight="1" x14ac:dyDescent="0.2">
      <c r="A205" s="36" t="s">
        <v>139</v>
      </c>
      <c r="B205" s="203">
        <v>650</v>
      </c>
      <c r="C205" s="31">
        <v>8</v>
      </c>
      <c r="D205" s="31">
        <v>1</v>
      </c>
      <c r="E205" s="32" t="s">
        <v>394</v>
      </c>
      <c r="F205" s="33" t="s">
        <v>140</v>
      </c>
      <c r="G205" s="34">
        <f>G206</f>
        <v>75</v>
      </c>
      <c r="H205" s="34">
        <f>H206</f>
        <v>75</v>
      </c>
    </row>
    <row r="206" spans="1:8" ht="30" customHeight="1" x14ac:dyDescent="0.2">
      <c r="A206" s="36" t="s">
        <v>130</v>
      </c>
      <c r="B206" s="203">
        <v>650</v>
      </c>
      <c r="C206" s="31"/>
      <c r="D206" s="31"/>
      <c r="E206" s="32"/>
      <c r="F206" s="33">
        <v>244</v>
      </c>
      <c r="G206" s="34">
        <v>75</v>
      </c>
      <c r="H206" s="37">
        <v>75</v>
      </c>
    </row>
    <row r="207" spans="1:8" ht="30" customHeight="1" x14ac:dyDescent="0.2">
      <c r="A207" s="36" t="s">
        <v>396</v>
      </c>
      <c r="B207" s="203">
        <v>650</v>
      </c>
      <c r="C207" s="31">
        <v>8</v>
      </c>
      <c r="D207" s="31">
        <v>1</v>
      </c>
      <c r="E207" s="32" t="s">
        <v>397</v>
      </c>
      <c r="F207" s="33"/>
      <c r="G207" s="34">
        <f t="shared" ref="G207:H209" si="22">G208</f>
        <v>0</v>
      </c>
      <c r="H207" s="34">
        <f t="shared" si="22"/>
        <v>0</v>
      </c>
    </row>
    <row r="208" spans="1:8" ht="30" customHeight="1" x14ac:dyDescent="0.2">
      <c r="A208" s="36" t="s">
        <v>399</v>
      </c>
      <c r="B208" s="203">
        <v>650</v>
      </c>
      <c r="C208" s="31">
        <v>8</v>
      </c>
      <c r="D208" s="31">
        <v>1</v>
      </c>
      <c r="E208" s="178" t="s">
        <v>398</v>
      </c>
      <c r="F208" s="33"/>
      <c r="G208" s="34">
        <f t="shared" si="22"/>
        <v>0</v>
      </c>
      <c r="H208" s="34">
        <f t="shared" si="22"/>
        <v>0</v>
      </c>
    </row>
    <row r="209" spans="1:8" ht="22.5" customHeight="1" x14ac:dyDescent="0.2">
      <c r="A209" s="36" t="s">
        <v>226</v>
      </c>
      <c r="B209" s="203">
        <v>650</v>
      </c>
      <c r="C209" s="31">
        <v>8</v>
      </c>
      <c r="D209" s="31">
        <v>1</v>
      </c>
      <c r="E209" s="178" t="s">
        <v>398</v>
      </c>
      <c r="F209" s="33" t="s">
        <v>138</v>
      </c>
      <c r="G209" s="34">
        <f t="shared" si="22"/>
        <v>0</v>
      </c>
      <c r="H209" s="34">
        <f t="shared" si="22"/>
        <v>0</v>
      </c>
    </row>
    <row r="210" spans="1:8" ht="22.5" x14ac:dyDescent="0.2">
      <c r="A210" s="36" t="s">
        <v>139</v>
      </c>
      <c r="B210" s="203">
        <v>650</v>
      </c>
      <c r="C210" s="31">
        <v>8</v>
      </c>
      <c r="D210" s="31">
        <v>1</v>
      </c>
      <c r="E210" s="178" t="s">
        <v>398</v>
      </c>
      <c r="F210" s="33" t="s">
        <v>140</v>
      </c>
      <c r="G210" s="34"/>
      <c r="H210" s="37"/>
    </row>
    <row r="211" spans="1:8" x14ac:dyDescent="0.2">
      <c r="A211" s="36"/>
      <c r="B211" s="203">
        <v>650</v>
      </c>
      <c r="C211" s="31"/>
      <c r="D211" s="31"/>
      <c r="E211" s="191"/>
      <c r="F211" s="33"/>
      <c r="G211" s="34"/>
      <c r="H211" s="37"/>
    </row>
    <row r="212" spans="1:8" ht="11.25" customHeight="1" x14ac:dyDescent="0.2">
      <c r="A212" s="35" t="s">
        <v>196</v>
      </c>
      <c r="B212" s="203">
        <v>650</v>
      </c>
      <c r="C212" s="31">
        <v>8</v>
      </c>
      <c r="D212" s="31">
        <v>1</v>
      </c>
      <c r="E212" s="32" t="s">
        <v>401</v>
      </c>
      <c r="F212" s="33" t="s">
        <v>137</v>
      </c>
      <c r="G212" s="34">
        <f t="shared" ref="G212:H215" si="23">G213</f>
        <v>0</v>
      </c>
      <c r="H212" s="34">
        <f t="shared" si="23"/>
        <v>0</v>
      </c>
    </row>
    <row r="213" spans="1:8" ht="26.25" customHeight="1" x14ac:dyDescent="0.2">
      <c r="A213" s="35" t="s">
        <v>402</v>
      </c>
      <c r="B213" s="203">
        <v>650</v>
      </c>
      <c r="C213" s="31">
        <v>8</v>
      </c>
      <c r="D213" s="31">
        <v>1</v>
      </c>
      <c r="E213" s="32" t="s">
        <v>403</v>
      </c>
      <c r="F213" s="33" t="s">
        <v>137</v>
      </c>
      <c r="G213" s="34">
        <f t="shared" si="23"/>
        <v>0</v>
      </c>
      <c r="H213" s="34">
        <f t="shared" si="23"/>
        <v>0</v>
      </c>
    </row>
    <row r="214" spans="1:8" ht="22.5" customHeight="1" x14ac:dyDescent="0.2">
      <c r="A214" s="36" t="s">
        <v>395</v>
      </c>
      <c r="B214" s="203">
        <v>650</v>
      </c>
      <c r="C214" s="31">
        <v>8</v>
      </c>
      <c r="D214" s="31">
        <v>1</v>
      </c>
      <c r="E214" s="178" t="s">
        <v>400</v>
      </c>
      <c r="F214" s="33"/>
      <c r="G214" s="34">
        <f t="shared" si="23"/>
        <v>0</v>
      </c>
      <c r="H214" s="34">
        <f t="shared" si="23"/>
        <v>0</v>
      </c>
    </row>
    <row r="215" spans="1:8" ht="26.25" customHeight="1" x14ac:dyDescent="0.2">
      <c r="A215" s="36" t="s">
        <v>226</v>
      </c>
      <c r="B215" s="203">
        <v>650</v>
      </c>
      <c r="C215" s="31">
        <v>8</v>
      </c>
      <c r="D215" s="31">
        <v>1</v>
      </c>
      <c r="E215" s="178" t="s">
        <v>400</v>
      </c>
      <c r="F215" s="33">
        <v>200</v>
      </c>
      <c r="G215" s="34">
        <f t="shared" si="23"/>
        <v>0</v>
      </c>
      <c r="H215" s="34">
        <f t="shared" si="23"/>
        <v>0</v>
      </c>
    </row>
    <row r="216" spans="1:8" ht="26.25" customHeight="1" x14ac:dyDescent="0.2">
      <c r="A216" s="36" t="s">
        <v>139</v>
      </c>
      <c r="B216" s="203">
        <v>650</v>
      </c>
      <c r="C216" s="31">
        <v>8</v>
      </c>
      <c r="D216" s="31">
        <v>1</v>
      </c>
      <c r="E216" s="178" t="s">
        <v>400</v>
      </c>
      <c r="F216" s="33">
        <v>240</v>
      </c>
      <c r="G216" s="34"/>
      <c r="H216" s="37"/>
    </row>
    <row r="217" spans="1:8" ht="11.25" customHeight="1" x14ac:dyDescent="0.2">
      <c r="A217" s="30" t="s">
        <v>127</v>
      </c>
      <c r="B217" s="203">
        <v>650</v>
      </c>
      <c r="C217" s="31">
        <v>11</v>
      </c>
      <c r="D217" s="31">
        <v>0</v>
      </c>
      <c r="E217" s="32" t="s">
        <v>137</v>
      </c>
      <c r="F217" s="33" t="s">
        <v>137</v>
      </c>
      <c r="G217" s="34">
        <f t="shared" ref="G217:H221" si="24">G218</f>
        <v>6706.5</v>
      </c>
      <c r="H217" s="34">
        <f t="shared" si="24"/>
        <v>6706.5</v>
      </c>
    </row>
    <row r="218" spans="1:8" ht="11.25" customHeight="1" x14ac:dyDescent="0.2">
      <c r="A218" s="30" t="s">
        <v>44</v>
      </c>
      <c r="B218" s="203">
        <v>650</v>
      </c>
      <c r="C218" s="31">
        <v>11</v>
      </c>
      <c r="D218" s="31">
        <v>1</v>
      </c>
      <c r="E218" s="32" t="s">
        <v>137</v>
      </c>
      <c r="F218" s="33" t="s">
        <v>137</v>
      </c>
      <c r="G218" s="34">
        <f t="shared" si="24"/>
        <v>6706.5</v>
      </c>
      <c r="H218" s="34">
        <f t="shared" si="24"/>
        <v>6706.5</v>
      </c>
    </row>
    <row r="219" spans="1:8" ht="39" customHeight="1" x14ac:dyDescent="0.2">
      <c r="A219" s="35" t="s">
        <v>390</v>
      </c>
      <c r="B219" s="203">
        <v>650</v>
      </c>
      <c r="C219" s="31">
        <v>11</v>
      </c>
      <c r="D219" s="31">
        <v>1</v>
      </c>
      <c r="E219" s="32" t="s">
        <v>389</v>
      </c>
      <c r="F219" s="33" t="s">
        <v>137</v>
      </c>
      <c r="G219" s="34">
        <f t="shared" si="24"/>
        <v>6706.5</v>
      </c>
      <c r="H219" s="34">
        <f t="shared" si="24"/>
        <v>6706.5</v>
      </c>
    </row>
    <row r="220" spans="1:8" ht="26.25" customHeight="1" x14ac:dyDescent="0.2">
      <c r="A220" s="35" t="s">
        <v>404</v>
      </c>
      <c r="B220" s="203">
        <v>650</v>
      </c>
      <c r="C220" s="31">
        <v>11</v>
      </c>
      <c r="D220" s="31">
        <v>1</v>
      </c>
      <c r="E220" s="32" t="s">
        <v>406</v>
      </c>
      <c r="F220" s="33" t="s">
        <v>137</v>
      </c>
      <c r="G220" s="34">
        <f t="shared" si="24"/>
        <v>6706.5</v>
      </c>
      <c r="H220" s="34">
        <f t="shared" si="24"/>
        <v>6706.5</v>
      </c>
    </row>
    <row r="221" spans="1:8" ht="31.5" customHeight="1" x14ac:dyDescent="0.2">
      <c r="A221" s="35" t="s">
        <v>405</v>
      </c>
      <c r="B221" s="203">
        <v>650</v>
      </c>
      <c r="C221" s="31">
        <v>11</v>
      </c>
      <c r="D221" s="31">
        <v>1</v>
      </c>
      <c r="E221" s="32" t="s">
        <v>407</v>
      </c>
      <c r="F221" s="33"/>
      <c r="G221" s="34">
        <f t="shared" si="24"/>
        <v>6706.5</v>
      </c>
      <c r="H221" s="34">
        <f t="shared" si="24"/>
        <v>6706.5</v>
      </c>
    </row>
    <row r="222" spans="1:8" ht="32.25" customHeight="1" x14ac:dyDescent="0.2">
      <c r="A222" s="35" t="s">
        <v>190</v>
      </c>
      <c r="B222" s="203">
        <v>650</v>
      </c>
      <c r="C222" s="31">
        <v>11</v>
      </c>
      <c r="D222" s="31">
        <v>1</v>
      </c>
      <c r="E222" s="32" t="s">
        <v>408</v>
      </c>
      <c r="F222" s="33" t="s">
        <v>137</v>
      </c>
      <c r="G222" s="34">
        <f>G223+G227+G230</f>
        <v>6706.5</v>
      </c>
      <c r="H222" s="34">
        <f>H223+H227+H230</f>
        <v>6706.5</v>
      </c>
    </row>
    <row r="223" spans="1:8" ht="45" customHeight="1" x14ac:dyDescent="0.2">
      <c r="A223" s="36" t="s">
        <v>141</v>
      </c>
      <c r="B223" s="203">
        <v>650</v>
      </c>
      <c r="C223" s="31">
        <v>11</v>
      </c>
      <c r="D223" s="31">
        <v>1</v>
      </c>
      <c r="E223" s="32" t="s">
        <v>408</v>
      </c>
      <c r="F223" s="33" t="s">
        <v>142</v>
      </c>
      <c r="G223" s="34">
        <f>G224</f>
        <v>5988.9</v>
      </c>
      <c r="H223" s="34">
        <f>H224</f>
        <v>5988.9</v>
      </c>
    </row>
    <row r="224" spans="1:8" x14ac:dyDescent="0.2">
      <c r="A224" s="36" t="s">
        <v>143</v>
      </c>
      <c r="B224" s="203">
        <v>650</v>
      </c>
      <c r="C224" s="31">
        <v>11</v>
      </c>
      <c r="D224" s="31">
        <v>1</v>
      </c>
      <c r="E224" s="32" t="s">
        <v>408</v>
      </c>
      <c r="F224" s="33" t="s">
        <v>144</v>
      </c>
      <c r="G224" s="34">
        <f>G225+G226</f>
        <v>5988.9</v>
      </c>
      <c r="H224" s="34">
        <f>H225+H226</f>
        <v>5988.9</v>
      </c>
    </row>
    <row r="225" spans="1:9" x14ac:dyDescent="0.2">
      <c r="A225" s="36" t="s">
        <v>143</v>
      </c>
      <c r="B225" s="203">
        <v>650</v>
      </c>
      <c r="C225" s="31"/>
      <c r="D225" s="31"/>
      <c r="E225" s="32"/>
      <c r="F225" s="33">
        <v>111</v>
      </c>
      <c r="G225" s="34">
        <v>4600</v>
      </c>
      <c r="H225" s="37">
        <v>4600</v>
      </c>
    </row>
    <row r="226" spans="1:9" ht="33.75" x14ac:dyDescent="0.2">
      <c r="A226" s="36" t="s">
        <v>206</v>
      </c>
      <c r="B226" s="203">
        <v>650</v>
      </c>
      <c r="C226" s="31"/>
      <c r="D226" s="31"/>
      <c r="E226" s="32"/>
      <c r="F226" s="33">
        <v>119</v>
      </c>
      <c r="G226" s="34">
        <v>1388.9</v>
      </c>
      <c r="H226" s="37">
        <v>1388.9</v>
      </c>
    </row>
    <row r="227" spans="1:9" ht="22.5" customHeight="1" x14ac:dyDescent="0.2">
      <c r="A227" s="36" t="s">
        <v>226</v>
      </c>
      <c r="B227" s="203">
        <v>650</v>
      </c>
      <c r="C227" s="31">
        <v>11</v>
      </c>
      <c r="D227" s="31">
        <v>1</v>
      </c>
      <c r="E227" s="32" t="s">
        <v>408</v>
      </c>
      <c r="F227" s="33" t="s">
        <v>138</v>
      </c>
      <c r="G227" s="34">
        <f>G228</f>
        <v>700</v>
      </c>
      <c r="H227" s="34">
        <f>H228</f>
        <v>700</v>
      </c>
    </row>
    <row r="228" spans="1:9" ht="22.5" x14ac:dyDescent="0.2">
      <c r="A228" s="36" t="s">
        <v>139</v>
      </c>
      <c r="B228" s="203">
        <v>650</v>
      </c>
      <c r="C228" s="31">
        <v>11</v>
      </c>
      <c r="D228" s="31">
        <v>1</v>
      </c>
      <c r="E228" s="32" t="s">
        <v>408</v>
      </c>
      <c r="F228" s="33" t="s">
        <v>140</v>
      </c>
      <c r="G228" s="34">
        <f>G229</f>
        <v>700</v>
      </c>
      <c r="H228" s="34">
        <f>H229</f>
        <v>700</v>
      </c>
    </row>
    <row r="229" spans="1:9" ht="22.5" x14ac:dyDescent="0.2">
      <c r="A229" s="36" t="s">
        <v>130</v>
      </c>
      <c r="B229" s="203">
        <v>650</v>
      </c>
      <c r="C229" s="31"/>
      <c r="D229" s="31"/>
      <c r="E229" s="32"/>
      <c r="F229" s="33">
        <v>244</v>
      </c>
      <c r="G229" s="34">
        <v>700</v>
      </c>
      <c r="H229" s="37">
        <v>700</v>
      </c>
    </row>
    <row r="230" spans="1:9" ht="11.25" customHeight="1" x14ac:dyDescent="0.2">
      <c r="A230" s="36" t="s">
        <v>147</v>
      </c>
      <c r="B230" s="203">
        <v>650</v>
      </c>
      <c r="C230" s="31">
        <v>11</v>
      </c>
      <c r="D230" s="31">
        <v>1</v>
      </c>
      <c r="E230" s="32" t="s">
        <v>408</v>
      </c>
      <c r="F230" s="33" t="s">
        <v>148</v>
      </c>
      <c r="G230" s="34">
        <f>G231</f>
        <v>17.600000000000001</v>
      </c>
      <c r="H230" s="34">
        <f>H231</f>
        <v>17.600000000000001</v>
      </c>
    </row>
    <row r="231" spans="1:9" x14ac:dyDescent="0.2">
      <c r="A231" s="36" t="s">
        <v>149</v>
      </c>
      <c r="B231" s="203">
        <v>650</v>
      </c>
      <c r="C231" s="31">
        <v>11</v>
      </c>
      <c r="D231" s="31">
        <v>1</v>
      </c>
      <c r="E231" s="32" t="s">
        <v>408</v>
      </c>
      <c r="F231" s="33" t="s">
        <v>150</v>
      </c>
      <c r="G231" s="34">
        <f>G232+G233</f>
        <v>17.600000000000001</v>
      </c>
      <c r="H231" s="34">
        <f>H232+H233</f>
        <v>17.600000000000001</v>
      </c>
    </row>
    <row r="232" spans="1:9" x14ac:dyDescent="0.2">
      <c r="A232" s="39" t="s">
        <v>207</v>
      </c>
      <c r="B232" s="203">
        <v>650</v>
      </c>
      <c r="C232" s="38"/>
      <c r="D232" s="38"/>
      <c r="E232" s="188"/>
      <c r="F232" s="192">
        <v>851</v>
      </c>
      <c r="G232" s="34">
        <v>16</v>
      </c>
      <c r="H232" s="37">
        <v>16</v>
      </c>
    </row>
    <row r="233" spans="1:9" x14ac:dyDescent="0.2">
      <c r="A233" s="36" t="s">
        <v>234</v>
      </c>
      <c r="B233" s="203">
        <v>650</v>
      </c>
      <c r="C233" s="38"/>
      <c r="D233" s="38"/>
      <c r="E233" s="188"/>
      <c r="F233" s="192">
        <v>853</v>
      </c>
      <c r="G233" s="34">
        <v>1.6</v>
      </c>
      <c r="H233" s="37">
        <v>1.6</v>
      </c>
    </row>
    <row r="234" spans="1:9" ht="12" thickBot="1" x14ac:dyDescent="0.25">
      <c r="A234" s="42"/>
      <c r="B234" s="197"/>
      <c r="C234" s="43"/>
      <c r="D234" s="43"/>
      <c r="E234" s="44"/>
      <c r="F234" s="45" t="s">
        <v>209</v>
      </c>
      <c r="G234" s="46">
        <f>G7+G87+G100+G135+G163+G194+G217</f>
        <v>30909.1</v>
      </c>
      <c r="H234" s="91">
        <f>H7+H87+H100+H135+H163+H194+H217</f>
        <v>31929.799999999996</v>
      </c>
    </row>
    <row r="235" spans="1:9" ht="11.25" customHeight="1" x14ac:dyDescent="0.2">
      <c r="G235" s="47"/>
    </row>
    <row r="236" spans="1:9" x14ac:dyDescent="0.2">
      <c r="G236" s="48"/>
    </row>
    <row r="238" spans="1:9" s="190" customFormat="1" x14ac:dyDescent="0.2">
      <c r="A238" s="17"/>
      <c r="B238" s="17"/>
      <c r="C238" s="18"/>
      <c r="D238" s="18"/>
      <c r="E238" s="19"/>
      <c r="F238" s="20"/>
      <c r="G238" s="48"/>
      <c r="H238" s="179"/>
      <c r="I238" s="20"/>
    </row>
  </sheetData>
  <autoFilter ref="A6:G235"/>
  <mergeCells count="9">
    <mergeCell ref="G1:H1"/>
    <mergeCell ref="B5:B6"/>
    <mergeCell ref="A2:G2"/>
    <mergeCell ref="A5:A6"/>
    <mergeCell ref="C5:C6"/>
    <mergeCell ref="D5:D6"/>
    <mergeCell ref="E5:E6"/>
    <mergeCell ref="F5:F6"/>
    <mergeCell ref="G5:H5"/>
  </mergeCells>
  <pageMargins left="0" right="0" top="0" bottom="0" header="0" footer="0"/>
  <pageSetup paperSize="9" scale="9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24"/>
  <sheetViews>
    <sheetView view="pageLayout" zoomScaleNormal="110" workbookViewId="0">
      <selection activeCell="K12" sqref="K12"/>
    </sheetView>
  </sheetViews>
  <sheetFormatPr defaultRowHeight="15.75" x14ac:dyDescent="0.25"/>
  <cols>
    <col min="1" max="1" width="5.42578125" style="73" customWidth="1"/>
    <col min="2" max="2" width="66.140625" style="74" customWidth="1"/>
    <col min="3" max="3" width="17.7109375" style="77" customWidth="1"/>
    <col min="4" max="16384" width="9.140625" style="75"/>
  </cols>
  <sheetData>
    <row r="1" spans="1:3" ht="72.75" customHeight="1" x14ac:dyDescent="0.25">
      <c r="B1" s="87"/>
      <c r="C1" s="69" t="s">
        <v>313</v>
      </c>
    </row>
    <row r="2" spans="1:3" ht="42.75" customHeight="1" x14ac:dyDescent="0.25">
      <c r="A2" s="75"/>
      <c r="B2" s="76" t="s">
        <v>441</v>
      </c>
    </row>
    <row r="3" spans="1:3" ht="12.75" customHeight="1" x14ac:dyDescent="0.25">
      <c r="A3" s="75"/>
      <c r="B3" s="76"/>
      <c r="C3" s="78" t="s">
        <v>235</v>
      </c>
    </row>
    <row r="4" spans="1:3" s="2" customFormat="1" ht="15" x14ac:dyDescent="0.25">
      <c r="A4" s="10" t="s">
        <v>236</v>
      </c>
      <c r="B4" s="10" t="s">
        <v>237</v>
      </c>
      <c r="C4" s="10" t="s">
        <v>442</v>
      </c>
    </row>
    <row r="5" spans="1:3" s="2" customFormat="1" ht="15" x14ac:dyDescent="0.25">
      <c r="A5" s="10">
        <v>1</v>
      </c>
      <c r="B5" s="10">
        <v>2</v>
      </c>
      <c r="C5" s="10">
        <v>3</v>
      </c>
    </row>
    <row r="6" spans="1:3" x14ac:dyDescent="0.25">
      <c r="A6" s="79" t="s">
        <v>238</v>
      </c>
      <c r="B6" s="80" t="s">
        <v>239</v>
      </c>
      <c r="C6" s="81">
        <v>0</v>
      </c>
    </row>
    <row r="7" spans="1:3" x14ac:dyDescent="0.25">
      <c r="A7" s="79" t="s">
        <v>240</v>
      </c>
      <c r="B7" s="82" t="s">
        <v>241</v>
      </c>
      <c r="C7" s="81">
        <f>SUM(C8:C14)</f>
        <v>1745.8</v>
      </c>
    </row>
    <row r="8" spans="1:3" ht="33.75" x14ac:dyDescent="0.25">
      <c r="A8" s="83" t="s">
        <v>253</v>
      </c>
      <c r="B8" s="84" t="s">
        <v>258</v>
      </c>
      <c r="C8" s="86">
        <v>0</v>
      </c>
    </row>
    <row r="9" spans="1:3" ht="33.75" x14ac:dyDescent="0.25">
      <c r="A9" s="79" t="s">
        <v>242</v>
      </c>
      <c r="B9" s="84" t="s">
        <v>269</v>
      </c>
      <c r="C9" s="86">
        <v>0</v>
      </c>
    </row>
    <row r="10" spans="1:3" ht="33.75" x14ac:dyDescent="0.25">
      <c r="A10" s="83" t="s">
        <v>254</v>
      </c>
      <c r="B10" s="84" t="s">
        <v>259</v>
      </c>
      <c r="C10" s="86">
        <v>0</v>
      </c>
    </row>
    <row r="11" spans="1:3" ht="33.75" x14ac:dyDescent="0.25">
      <c r="A11" s="83" t="s">
        <v>255</v>
      </c>
      <c r="B11" s="84" t="s">
        <v>260</v>
      </c>
      <c r="C11" s="86">
        <v>0</v>
      </c>
    </row>
    <row r="12" spans="1:3" ht="67.5" x14ac:dyDescent="0.25">
      <c r="A12" s="79" t="s">
        <v>243</v>
      </c>
      <c r="B12" s="84" t="s">
        <v>261</v>
      </c>
      <c r="C12" s="86">
        <v>0</v>
      </c>
    </row>
    <row r="13" spans="1:3" ht="67.5" x14ac:dyDescent="0.25">
      <c r="A13" s="79" t="s">
        <v>244</v>
      </c>
      <c r="B13" s="84" t="s">
        <v>262</v>
      </c>
      <c r="C13" s="86">
        <v>0</v>
      </c>
    </row>
    <row r="14" spans="1:3" ht="33.75" x14ac:dyDescent="0.25">
      <c r="A14" s="79" t="s">
        <v>256</v>
      </c>
      <c r="B14" s="84" t="s">
        <v>257</v>
      </c>
      <c r="C14" s="86">
        <v>1745.8</v>
      </c>
    </row>
    <row r="15" spans="1:3" x14ac:dyDescent="0.25">
      <c r="A15" s="79"/>
      <c r="B15" s="85" t="s">
        <v>245</v>
      </c>
      <c r="C15" s="81">
        <f>C6+C7</f>
        <v>1745.8</v>
      </c>
    </row>
    <row r="16" spans="1:3" x14ac:dyDescent="0.25">
      <c r="A16" s="10"/>
      <c r="B16" s="85" t="s">
        <v>246</v>
      </c>
      <c r="C16" s="81">
        <f>C17</f>
        <v>1745.8</v>
      </c>
    </row>
    <row r="17" spans="1:3" x14ac:dyDescent="0.25">
      <c r="A17" s="10"/>
      <c r="B17" s="82" t="s">
        <v>247</v>
      </c>
      <c r="C17" s="86">
        <f>SUM(C18:C24)</f>
        <v>1745.8</v>
      </c>
    </row>
    <row r="18" spans="1:3" ht="33.75" x14ac:dyDescent="0.25">
      <c r="A18" s="79" t="s">
        <v>238</v>
      </c>
      <c r="B18" s="84" t="s">
        <v>263</v>
      </c>
      <c r="C18" s="86">
        <v>0</v>
      </c>
    </row>
    <row r="19" spans="1:3" ht="33.75" x14ac:dyDescent="0.25">
      <c r="A19" s="79" t="s">
        <v>240</v>
      </c>
      <c r="B19" s="84" t="s">
        <v>264</v>
      </c>
      <c r="C19" s="86">
        <v>0</v>
      </c>
    </row>
    <row r="20" spans="1:3" ht="33.75" x14ac:dyDescent="0.25">
      <c r="A20" s="79" t="s">
        <v>248</v>
      </c>
      <c r="B20" s="84" t="s">
        <v>265</v>
      </c>
      <c r="C20" s="86">
        <v>0</v>
      </c>
    </row>
    <row r="21" spans="1:3" x14ac:dyDescent="0.25">
      <c r="A21" s="79" t="s">
        <v>249</v>
      </c>
      <c r="B21" s="84" t="s">
        <v>266</v>
      </c>
      <c r="C21" s="86">
        <v>0</v>
      </c>
    </row>
    <row r="22" spans="1:3" ht="33.75" x14ac:dyDescent="0.25">
      <c r="A22" s="79" t="s">
        <v>250</v>
      </c>
      <c r="B22" s="84" t="s">
        <v>270</v>
      </c>
      <c r="C22" s="86">
        <v>0</v>
      </c>
    </row>
    <row r="23" spans="1:3" ht="22.5" x14ac:dyDescent="0.25">
      <c r="A23" s="79" t="s">
        <v>251</v>
      </c>
      <c r="B23" s="84" t="s">
        <v>267</v>
      </c>
      <c r="C23" s="86">
        <v>0</v>
      </c>
    </row>
    <row r="24" spans="1:3" ht="22.5" x14ac:dyDescent="0.25">
      <c r="A24" s="79" t="s">
        <v>252</v>
      </c>
      <c r="B24" s="84" t="s">
        <v>268</v>
      </c>
      <c r="C24" s="86">
        <v>1745.8</v>
      </c>
    </row>
  </sheetData>
  <pageMargins left="1.0236220472440944" right="0.23622047244094491" top="0.74803149606299213" bottom="0.74803149606299213" header="0.31496062992125984" footer="0.31496062992125984"/>
  <pageSetup paperSize="9" scale="9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view="pageLayout" zoomScaleNormal="110" workbookViewId="0">
      <selection activeCell="J14" sqref="J14"/>
    </sheetView>
  </sheetViews>
  <sheetFormatPr defaultRowHeight="15.75" x14ac:dyDescent="0.25"/>
  <cols>
    <col min="1" max="1" width="5.42578125" style="73" customWidth="1"/>
    <col min="2" max="2" width="66.140625" style="74" customWidth="1"/>
    <col min="3" max="3" width="11.42578125" style="77" customWidth="1"/>
    <col min="4" max="4" width="10.28515625" style="75" customWidth="1"/>
    <col min="5" max="16384" width="9.140625" style="75"/>
  </cols>
  <sheetData>
    <row r="1" spans="1:4" ht="72.75" customHeight="1" x14ac:dyDescent="0.25">
      <c r="B1" s="119"/>
      <c r="C1" s="228" t="s">
        <v>315</v>
      </c>
      <c r="D1" s="228"/>
    </row>
    <row r="2" spans="1:4" ht="42.75" customHeight="1" x14ac:dyDescent="0.25">
      <c r="A2" s="75"/>
      <c r="B2" s="121" t="s">
        <v>443</v>
      </c>
      <c r="C2" s="120"/>
      <c r="D2" s="55"/>
    </row>
    <row r="3" spans="1:4" ht="12.75" customHeight="1" x14ac:dyDescent="0.25">
      <c r="A3" s="75"/>
      <c r="B3" s="76"/>
      <c r="C3" s="78" t="s">
        <v>273</v>
      </c>
    </row>
    <row r="4" spans="1:4" s="2" customFormat="1" ht="15" x14ac:dyDescent="0.25">
      <c r="A4" s="226" t="s">
        <v>236</v>
      </c>
      <c r="B4" s="226" t="s">
        <v>237</v>
      </c>
      <c r="C4" s="209" t="s">
        <v>329</v>
      </c>
      <c r="D4" s="210"/>
    </row>
    <row r="5" spans="1:4" s="2" customFormat="1" ht="15" x14ac:dyDescent="0.25">
      <c r="A5" s="227"/>
      <c r="B5" s="227"/>
      <c r="C5" s="10" t="s">
        <v>314</v>
      </c>
      <c r="D5" s="10" t="s">
        <v>439</v>
      </c>
    </row>
    <row r="6" spans="1:4" s="2" customFormat="1" ht="15" x14ac:dyDescent="0.25">
      <c r="A6" s="10">
        <v>1</v>
      </c>
      <c r="B6" s="10">
        <v>2</v>
      </c>
      <c r="C6" s="10">
        <v>3</v>
      </c>
      <c r="D6" s="88"/>
    </row>
    <row r="7" spans="1:4" x14ac:dyDescent="0.25">
      <c r="A7" s="79" t="s">
        <v>238</v>
      </c>
      <c r="B7" s="80" t="s">
        <v>239</v>
      </c>
      <c r="C7" s="81">
        <v>0</v>
      </c>
      <c r="D7" s="81">
        <v>0</v>
      </c>
    </row>
    <row r="8" spans="1:4" x14ac:dyDescent="0.25">
      <c r="A8" s="79" t="s">
        <v>240</v>
      </c>
      <c r="B8" s="82" t="s">
        <v>241</v>
      </c>
      <c r="C8" s="81">
        <f>SUM(C9:C15)</f>
        <v>1780.2</v>
      </c>
      <c r="D8" s="81">
        <f>SUM(D9:D15)</f>
        <v>1815.8</v>
      </c>
    </row>
    <row r="9" spans="1:4" ht="33.75" x14ac:dyDescent="0.25">
      <c r="A9" s="83" t="s">
        <v>253</v>
      </c>
      <c r="B9" s="84" t="s">
        <v>258</v>
      </c>
      <c r="C9" s="86">
        <v>0</v>
      </c>
      <c r="D9" s="86">
        <v>0</v>
      </c>
    </row>
    <row r="10" spans="1:4" ht="33.75" x14ac:dyDescent="0.25">
      <c r="A10" s="79" t="s">
        <v>242</v>
      </c>
      <c r="B10" s="84" t="s">
        <v>269</v>
      </c>
      <c r="C10" s="86">
        <v>0</v>
      </c>
      <c r="D10" s="86">
        <v>0</v>
      </c>
    </row>
    <row r="11" spans="1:4" ht="33.75" x14ac:dyDescent="0.25">
      <c r="A11" s="83" t="s">
        <v>254</v>
      </c>
      <c r="B11" s="84" t="s">
        <v>259</v>
      </c>
      <c r="C11" s="86">
        <v>0</v>
      </c>
      <c r="D11" s="86">
        <v>0</v>
      </c>
    </row>
    <row r="12" spans="1:4" ht="33.75" x14ac:dyDescent="0.25">
      <c r="A12" s="83" t="s">
        <v>255</v>
      </c>
      <c r="B12" s="84" t="s">
        <v>260</v>
      </c>
      <c r="C12" s="86">
        <v>0</v>
      </c>
      <c r="D12" s="86">
        <v>0</v>
      </c>
    </row>
    <row r="13" spans="1:4" ht="67.5" x14ac:dyDescent="0.25">
      <c r="A13" s="79" t="s">
        <v>243</v>
      </c>
      <c r="B13" s="84" t="s">
        <v>261</v>
      </c>
      <c r="C13" s="86">
        <v>0</v>
      </c>
      <c r="D13" s="86">
        <v>0</v>
      </c>
    </row>
    <row r="14" spans="1:4" ht="67.5" x14ac:dyDescent="0.25">
      <c r="A14" s="79" t="s">
        <v>244</v>
      </c>
      <c r="B14" s="84" t="s">
        <v>262</v>
      </c>
      <c r="C14" s="86">
        <v>0</v>
      </c>
      <c r="D14" s="86">
        <v>0</v>
      </c>
    </row>
    <row r="15" spans="1:4" ht="33.75" x14ac:dyDescent="0.25">
      <c r="A15" s="79" t="s">
        <v>256</v>
      </c>
      <c r="B15" s="84" t="s">
        <v>257</v>
      </c>
      <c r="C15" s="86">
        <v>1780.2</v>
      </c>
      <c r="D15" s="86">
        <v>1815.8</v>
      </c>
    </row>
    <row r="16" spans="1:4" x14ac:dyDescent="0.25">
      <c r="A16" s="79"/>
      <c r="B16" s="85" t="s">
        <v>245</v>
      </c>
      <c r="C16" s="81">
        <f>C7+C8</f>
        <v>1780.2</v>
      </c>
      <c r="D16" s="81">
        <f>D7+D8</f>
        <v>1815.8</v>
      </c>
    </row>
    <row r="17" spans="1:4" x14ac:dyDescent="0.25">
      <c r="A17" s="10"/>
      <c r="B17" s="85" t="s">
        <v>246</v>
      </c>
      <c r="C17" s="81">
        <f>C18</f>
        <v>1780.2</v>
      </c>
      <c r="D17" s="81">
        <f>D18</f>
        <v>1815.8</v>
      </c>
    </row>
    <row r="18" spans="1:4" x14ac:dyDescent="0.25">
      <c r="A18" s="10"/>
      <c r="B18" s="82" t="s">
        <v>247</v>
      </c>
      <c r="C18" s="86">
        <f>SUM(C19:C25)</f>
        <v>1780.2</v>
      </c>
      <c r="D18" s="86">
        <f>SUM(D19:D25)</f>
        <v>1815.8</v>
      </c>
    </row>
    <row r="19" spans="1:4" ht="33.75" x14ac:dyDescent="0.25">
      <c r="A19" s="79" t="s">
        <v>238</v>
      </c>
      <c r="B19" s="84" t="s">
        <v>263</v>
      </c>
      <c r="C19" s="86">
        <v>0</v>
      </c>
      <c r="D19" s="86">
        <v>0</v>
      </c>
    </row>
    <row r="20" spans="1:4" ht="33.75" x14ac:dyDescent="0.25">
      <c r="A20" s="79" t="s">
        <v>240</v>
      </c>
      <c r="B20" s="84" t="s">
        <v>264</v>
      </c>
      <c r="C20" s="86">
        <v>0</v>
      </c>
      <c r="D20" s="86">
        <v>0</v>
      </c>
    </row>
    <row r="21" spans="1:4" ht="33.75" x14ac:dyDescent="0.25">
      <c r="A21" s="79" t="s">
        <v>248</v>
      </c>
      <c r="B21" s="84" t="s">
        <v>265</v>
      </c>
      <c r="C21" s="86">
        <v>0</v>
      </c>
      <c r="D21" s="86">
        <v>0</v>
      </c>
    </row>
    <row r="22" spans="1:4" x14ac:dyDescent="0.25">
      <c r="A22" s="79" t="s">
        <v>249</v>
      </c>
      <c r="B22" s="84" t="s">
        <v>266</v>
      </c>
      <c r="C22" s="86">
        <v>0</v>
      </c>
      <c r="D22" s="86">
        <v>0</v>
      </c>
    </row>
    <row r="23" spans="1:4" ht="33.75" x14ac:dyDescent="0.25">
      <c r="A23" s="79" t="s">
        <v>250</v>
      </c>
      <c r="B23" s="84" t="s">
        <v>270</v>
      </c>
      <c r="C23" s="86">
        <v>0</v>
      </c>
      <c r="D23" s="86">
        <v>0</v>
      </c>
    </row>
    <row r="24" spans="1:4" ht="22.5" x14ac:dyDescent="0.25">
      <c r="A24" s="79" t="s">
        <v>251</v>
      </c>
      <c r="B24" s="84" t="s">
        <v>267</v>
      </c>
      <c r="C24" s="86">
        <v>0</v>
      </c>
      <c r="D24" s="86">
        <v>0</v>
      </c>
    </row>
    <row r="25" spans="1:4" ht="22.5" x14ac:dyDescent="0.25">
      <c r="A25" s="79" t="s">
        <v>252</v>
      </c>
      <c r="B25" s="84" t="s">
        <v>268</v>
      </c>
      <c r="C25" s="86">
        <v>1780.2</v>
      </c>
      <c r="D25" s="86">
        <v>1815.8</v>
      </c>
    </row>
  </sheetData>
  <mergeCells count="4">
    <mergeCell ref="A4:A5"/>
    <mergeCell ref="B4:B5"/>
    <mergeCell ref="C4:D4"/>
    <mergeCell ref="C1:D1"/>
  </mergeCells>
  <pageMargins left="1.0236220472440944" right="0.23622047244094491" top="0.74803149606299213" bottom="0.74803149606299213" header="0.31496062992125984" footer="0.31496062992125984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17"/>
  <sheetViews>
    <sheetView view="pageLayout" zoomScaleNormal="100" workbookViewId="0">
      <selection activeCell="A10" sqref="A10"/>
    </sheetView>
  </sheetViews>
  <sheetFormatPr defaultRowHeight="11.25" x14ac:dyDescent="0.2"/>
  <cols>
    <col min="1" max="1" width="64.85546875" style="20" customWidth="1"/>
    <col min="2" max="2" width="18" style="20" customWidth="1"/>
    <col min="3" max="16384" width="9.140625" style="20"/>
  </cols>
  <sheetData>
    <row r="1" spans="1:2" ht="93" customHeight="1" x14ac:dyDescent="0.2">
      <c r="B1" s="95" t="s">
        <v>316</v>
      </c>
    </row>
    <row r="2" spans="1:2" ht="30.75" customHeight="1" x14ac:dyDescent="0.2">
      <c r="A2" s="231" t="s">
        <v>444</v>
      </c>
      <c r="B2" s="231"/>
    </row>
    <row r="3" spans="1:2" x14ac:dyDescent="0.2">
      <c r="B3" s="98" t="s">
        <v>218</v>
      </c>
    </row>
    <row r="4" spans="1:2" x14ac:dyDescent="0.2">
      <c r="A4" s="113" t="s">
        <v>25</v>
      </c>
      <c r="B4" s="114" t="s">
        <v>431</v>
      </c>
    </row>
    <row r="5" spans="1:2" x14ac:dyDescent="0.2">
      <c r="A5" s="114" t="s">
        <v>136</v>
      </c>
      <c r="B5" s="115">
        <f>SUM(B6:B11)</f>
        <v>2969.81</v>
      </c>
    </row>
    <row r="6" spans="1:2" ht="24" customHeight="1" x14ac:dyDescent="0.2">
      <c r="A6" s="229" t="s">
        <v>445</v>
      </c>
      <c r="B6" s="230">
        <v>127.49</v>
      </c>
    </row>
    <row r="7" spans="1:2" ht="24" customHeight="1" x14ac:dyDescent="0.2">
      <c r="A7" s="229"/>
      <c r="B7" s="230"/>
    </row>
    <row r="8" spans="1:2" ht="13.5" customHeight="1" x14ac:dyDescent="0.2">
      <c r="A8" s="229"/>
      <c r="B8" s="230"/>
    </row>
    <row r="9" spans="1:2" ht="39.75" customHeight="1" x14ac:dyDescent="0.2">
      <c r="A9" s="116" t="s">
        <v>446</v>
      </c>
      <c r="B9" s="117">
        <v>12</v>
      </c>
    </row>
    <row r="10" spans="1:2" ht="45" customHeight="1" x14ac:dyDescent="0.2">
      <c r="A10" s="36" t="s">
        <v>447</v>
      </c>
      <c r="B10" s="117">
        <v>2000</v>
      </c>
    </row>
    <row r="11" spans="1:2" ht="45" customHeight="1" x14ac:dyDescent="0.2">
      <c r="A11" s="39" t="s">
        <v>448</v>
      </c>
      <c r="B11" s="151">
        <v>830.32</v>
      </c>
    </row>
    <row r="12" spans="1:2" ht="15.75" customHeight="1" x14ac:dyDescent="0.2">
      <c r="A12" s="114" t="s">
        <v>222</v>
      </c>
      <c r="B12" s="115">
        <f>B13</f>
        <v>6424</v>
      </c>
    </row>
    <row r="13" spans="1:2" ht="21" customHeight="1" x14ac:dyDescent="0.2">
      <c r="A13" s="116" t="s">
        <v>220</v>
      </c>
      <c r="B13" s="117">
        <v>6424</v>
      </c>
    </row>
    <row r="14" spans="1:2" ht="16.5" customHeight="1" x14ac:dyDescent="0.2">
      <c r="A14" s="114" t="s">
        <v>219</v>
      </c>
      <c r="B14" s="115">
        <f>B15+B16</f>
        <v>507.5</v>
      </c>
    </row>
    <row r="15" spans="1:2" ht="28.5" customHeight="1" thickBot="1" x14ac:dyDescent="0.25">
      <c r="A15" s="118" t="s">
        <v>221</v>
      </c>
      <c r="B15" s="117">
        <v>435.5</v>
      </c>
    </row>
    <row r="16" spans="1:2" ht="77.25" customHeight="1" thickBot="1" x14ac:dyDescent="0.25">
      <c r="A16" s="118" t="s">
        <v>223</v>
      </c>
      <c r="B16" s="117">
        <v>72</v>
      </c>
    </row>
    <row r="17" spans="1:2" x14ac:dyDescent="0.2">
      <c r="A17" s="114" t="s">
        <v>45</v>
      </c>
      <c r="B17" s="115">
        <f>B14+B12+B5</f>
        <v>9901.31</v>
      </c>
    </row>
  </sheetData>
  <mergeCells count="3">
    <mergeCell ref="A6:A8"/>
    <mergeCell ref="B6:B8"/>
    <mergeCell ref="A2:B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14"/>
  <sheetViews>
    <sheetView zoomScaleNormal="100" workbookViewId="0">
      <selection activeCell="E8" sqref="E8"/>
    </sheetView>
  </sheetViews>
  <sheetFormatPr defaultRowHeight="11.25" x14ac:dyDescent="0.2"/>
  <cols>
    <col min="1" max="1" width="63.7109375" style="20" customWidth="1"/>
    <col min="2" max="2" width="12.5703125" style="18" customWidth="1"/>
    <col min="3" max="3" width="9.5703125" style="18" customWidth="1"/>
    <col min="4" max="16384" width="9.140625" style="20"/>
  </cols>
  <sheetData>
    <row r="1" spans="1:3" ht="93" customHeight="1" x14ac:dyDescent="0.2">
      <c r="B1" s="213" t="s">
        <v>317</v>
      </c>
      <c r="C1" s="213"/>
    </row>
    <row r="2" spans="1:3" ht="30.75" customHeight="1" x14ac:dyDescent="0.2">
      <c r="A2" s="231" t="s">
        <v>318</v>
      </c>
      <c r="B2" s="231"/>
    </row>
    <row r="3" spans="1:3" x14ac:dyDescent="0.2">
      <c r="B3" s="18" t="s">
        <v>218</v>
      </c>
    </row>
    <row r="4" spans="1:3" ht="27" customHeight="1" x14ac:dyDescent="0.2">
      <c r="A4" s="232" t="s">
        <v>25</v>
      </c>
      <c r="B4" s="233" t="s">
        <v>331</v>
      </c>
      <c r="C4" s="233"/>
    </row>
    <row r="5" spans="1:3" ht="27" customHeight="1" x14ac:dyDescent="0.2">
      <c r="A5" s="232"/>
      <c r="B5" s="152" t="s">
        <v>230</v>
      </c>
      <c r="C5" s="114" t="s">
        <v>314</v>
      </c>
    </row>
    <row r="6" spans="1:3" x14ac:dyDescent="0.2">
      <c r="A6" s="114" t="s">
        <v>136</v>
      </c>
      <c r="B6" s="115">
        <f>SUM(B7:B8)</f>
        <v>3012</v>
      </c>
      <c r="C6" s="115">
        <f>SUM(C7:C8)</f>
        <v>3019.4</v>
      </c>
    </row>
    <row r="7" spans="1:3" ht="42" customHeight="1" x14ac:dyDescent="0.2">
      <c r="A7" s="173" t="s">
        <v>446</v>
      </c>
      <c r="B7" s="117">
        <v>12</v>
      </c>
      <c r="C7" s="117">
        <v>19.399999999999999</v>
      </c>
    </row>
    <row r="8" spans="1:3" ht="47.25" customHeight="1" x14ac:dyDescent="0.2">
      <c r="A8" s="116" t="s">
        <v>452</v>
      </c>
      <c r="B8" s="117">
        <v>3000</v>
      </c>
      <c r="C8" s="117">
        <v>3000</v>
      </c>
    </row>
    <row r="9" spans="1:3" ht="15.75" customHeight="1" x14ac:dyDescent="0.2">
      <c r="A9" s="114" t="s">
        <v>222</v>
      </c>
      <c r="B9" s="115">
        <f>B10</f>
        <v>6106.3</v>
      </c>
      <c r="C9" s="115">
        <f>C10</f>
        <v>6892</v>
      </c>
    </row>
    <row r="10" spans="1:3" ht="21" customHeight="1" x14ac:dyDescent="0.2">
      <c r="A10" s="116" t="s">
        <v>220</v>
      </c>
      <c r="B10" s="90">
        <v>6106.3</v>
      </c>
      <c r="C10" s="90">
        <v>6892</v>
      </c>
    </row>
    <row r="11" spans="1:3" ht="16.5" customHeight="1" x14ac:dyDescent="0.2">
      <c r="A11" s="114" t="s">
        <v>219</v>
      </c>
      <c r="B11" s="115">
        <f>B12+B13</f>
        <v>502.1</v>
      </c>
      <c r="C11" s="115">
        <f>C12+C13</f>
        <v>517</v>
      </c>
    </row>
    <row r="12" spans="1:3" ht="36.75" customHeight="1" x14ac:dyDescent="0.2">
      <c r="A12" s="116" t="s">
        <v>221</v>
      </c>
      <c r="B12" s="117">
        <v>430.1</v>
      </c>
      <c r="C12" s="122">
        <v>445</v>
      </c>
    </row>
    <row r="13" spans="1:3" ht="110.25" customHeight="1" x14ac:dyDescent="0.2">
      <c r="A13" s="116" t="s">
        <v>223</v>
      </c>
      <c r="B13" s="117">
        <v>72</v>
      </c>
      <c r="C13" s="122">
        <v>72</v>
      </c>
    </row>
    <row r="14" spans="1:3" x14ac:dyDescent="0.2">
      <c r="A14" s="114" t="s">
        <v>45</v>
      </c>
      <c r="B14" s="115">
        <f>B11+B9+B6</f>
        <v>9620.4000000000015</v>
      </c>
      <c r="C14" s="115">
        <f>C11+C9+C6</f>
        <v>10428.4</v>
      </c>
    </row>
  </sheetData>
  <mergeCells count="4">
    <mergeCell ref="B1:C1"/>
    <mergeCell ref="A2:B2"/>
    <mergeCell ref="A4:A5"/>
    <mergeCell ref="B4:C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12"/>
  <sheetViews>
    <sheetView view="pageLayout" zoomScaleNormal="100" workbookViewId="0">
      <selection activeCell="A3" sqref="A3:E3"/>
    </sheetView>
  </sheetViews>
  <sheetFormatPr defaultRowHeight="11.25" x14ac:dyDescent="0.2"/>
  <cols>
    <col min="1" max="1" width="9.85546875" style="20" customWidth="1"/>
    <col min="2" max="2" width="24.140625" style="20" customWidth="1"/>
    <col min="3" max="3" width="40.140625" style="20" customWidth="1"/>
    <col min="4" max="4" width="11.42578125" style="20" customWidth="1"/>
    <col min="5" max="5" width="6.5703125" style="20" customWidth="1"/>
    <col min="6" max="16384" width="9.140625" style="20"/>
  </cols>
  <sheetData>
    <row r="1" spans="1:5" ht="76.5" customHeight="1" x14ac:dyDescent="0.2">
      <c r="D1" s="213" t="s">
        <v>319</v>
      </c>
      <c r="E1" s="213"/>
    </row>
    <row r="3" spans="1:5" ht="32.25" customHeight="1" x14ac:dyDescent="0.2">
      <c r="A3" s="236" t="s">
        <v>453</v>
      </c>
      <c r="B3" s="236"/>
      <c r="C3" s="236"/>
      <c r="D3" s="236"/>
      <c r="E3" s="236"/>
    </row>
    <row r="4" spans="1:5" ht="46.5" customHeight="1" x14ac:dyDescent="0.2">
      <c r="D4" s="235" t="s">
        <v>115</v>
      </c>
      <c r="E4" s="235"/>
    </row>
    <row r="5" spans="1:5" ht="48.75" customHeight="1" x14ac:dyDescent="0.2">
      <c r="A5" s="134" t="s">
        <v>103</v>
      </c>
      <c r="B5" s="135" t="s">
        <v>93</v>
      </c>
      <c r="C5" s="135" t="s">
        <v>104</v>
      </c>
      <c r="D5" s="233" t="s">
        <v>431</v>
      </c>
      <c r="E5" s="233"/>
    </row>
    <row r="6" spans="1:5" x14ac:dyDescent="0.2">
      <c r="A6" s="96">
        <v>1</v>
      </c>
      <c r="B6" s="96">
        <v>2</v>
      </c>
      <c r="C6" s="96">
        <v>3</v>
      </c>
      <c r="D6" s="221">
        <v>4</v>
      </c>
      <c r="E6" s="221"/>
    </row>
    <row r="7" spans="1:5" ht="31.5" customHeight="1" x14ac:dyDescent="0.2">
      <c r="A7" s="114">
        <v>650</v>
      </c>
      <c r="B7" s="132" t="s">
        <v>227</v>
      </c>
      <c r="C7" s="124" t="s">
        <v>50</v>
      </c>
      <c r="D7" s="233"/>
      <c r="E7" s="233"/>
    </row>
    <row r="8" spans="1:5" ht="22.5" x14ac:dyDescent="0.2">
      <c r="A8" s="133" t="s">
        <v>110</v>
      </c>
      <c r="B8" s="96" t="s">
        <v>105</v>
      </c>
      <c r="C8" s="124" t="s">
        <v>106</v>
      </c>
      <c r="D8" s="234">
        <f>D9+D10</f>
        <v>2072</v>
      </c>
      <c r="E8" s="234"/>
    </row>
    <row r="9" spans="1:5" ht="22.5" x14ac:dyDescent="0.2">
      <c r="A9" s="96">
        <v>650</v>
      </c>
      <c r="B9" s="96" t="s">
        <v>159</v>
      </c>
      <c r="C9" s="136" t="s">
        <v>107</v>
      </c>
      <c r="D9" s="230">
        <v>0</v>
      </c>
      <c r="E9" s="230"/>
    </row>
    <row r="10" spans="1:5" ht="22.5" x14ac:dyDescent="0.2">
      <c r="A10" s="96">
        <v>650</v>
      </c>
      <c r="B10" s="96" t="s">
        <v>160</v>
      </c>
      <c r="C10" s="126" t="s">
        <v>108</v>
      </c>
      <c r="D10" s="230">
        <v>2072</v>
      </c>
      <c r="E10" s="230"/>
    </row>
    <row r="11" spans="1:5" ht="22.5" x14ac:dyDescent="0.2">
      <c r="A11" s="96"/>
      <c r="B11" s="96"/>
      <c r="C11" s="137" t="s">
        <v>109</v>
      </c>
      <c r="D11" s="234">
        <f>D8</f>
        <v>2072</v>
      </c>
      <c r="E11" s="234"/>
    </row>
    <row r="12" spans="1:5" x14ac:dyDescent="0.2">
      <c r="A12" s="138"/>
    </row>
  </sheetData>
  <mergeCells count="10">
    <mergeCell ref="D1:E1"/>
    <mergeCell ref="A3:E3"/>
    <mergeCell ref="D5:E5"/>
    <mergeCell ref="D6:E6"/>
    <mergeCell ref="D7:E7"/>
    <mergeCell ref="D8:E8"/>
    <mergeCell ref="D9:E9"/>
    <mergeCell ref="D10:E10"/>
    <mergeCell ref="D11:E11"/>
    <mergeCell ref="D4:E4"/>
  </mergeCells>
  <pageMargins left="0.7" right="0.7" top="0.75" bottom="0.75" header="0.3" footer="0.3"/>
  <pageSetup paperSize="9" scale="9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13"/>
  <sheetViews>
    <sheetView view="pageLayout" zoomScaleNormal="100" workbookViewId="0">
      <selection activeCell="A4" sqref="A4"/>
    </sheetView>
  </sheetViews>
  <sheetFormatPr defaultRowHeight="15" x14ac:dyDescent="0.25"/>
  <cols>
    <col min="1" max="1" width="9.85546875" style="1" customWidth="1"/>
    <col min="2" max="2" width="24.140625" style="1" customWidth="1"/>
    <col min="3" max="3" width="40.140625" style="1" customWidth="1"/>
    <col min="4" max="5" width="16.5703125" style="1" customWidth="1"/>
    <col min="6" max="16384" width="9.140625" style="1"/>
  </cols>
  <sheetData>
    <row r="1" spans="1:5" ht="76.5" customHeight="1" x14ac:dyDescent="0.25">
      <c r="D1" s="239" t="s">
        <v>320</v>
      </c>
      <c r="E1" s="239"/>
    </row>
    <row r="3" spans="1:5" ht="32.25" customHeight="1" x14ac:dyDescent="0.25">
      <c r="A3" s="240" t="s">
        <v>454</v>
      </c>
      <c r="B3" s="240"/>
      <c r="C3" s="240"/>
      <c r="D3" s="240"/>
      <c r="E3" s="240"/>
    </row>
    <row r="4" spans="1:5" ht="46.5" customHeight="1" x14ac:dyDescent="0.25">
      <c r="D4" s="241" t="s">
        <v>115</v>
      </c>
      <c r="E4" s="241"/>
    </row>
    <row r="5" spans="1:5" ht="48.75" customHeight="1" x14ac:dyDescent="0.25">
      <c r="A5" s="237" t="s">
        <v>103</v>
      </c>
      <c r="B5" s="237" t="s">
        <v>93</v>
      </c>
      <c r="C5" s="237" t="s">
        <v>104</v>
      </c>
      <c r="D5" s="242" t="s">
        <v>331</v>
      </c>
      <c r="E5" s="242"/>
    </row>
    <row r="6" spans="1:5" ht="27" customHeight="1" x14ac:dyDescent="0.25">
      <c r="A6" s="238"/>
      <c r="B6" s="238"/>
      <c r="C6" s="238"/>
      <c r="D6" s="71" t="s">
        <v>314</v>
      </c>
      <c r="E6" s="163" t="s">
        <v>439</v>
      </c>
    </row>
    <row r="7" spans="1:5" ht="15.75" x14ac:dyDescent="0.25">
      <c r="A7" s="72">
        <v>1</v>
      </c>
      <c r="B7" s="72">
        <v>2</v>
      </c>
      <c r="C7" s="72">
        <v>3</v>
      </c>
      <c r="D7" s="72">
        <v>4</v>
      </c>
      <c r="E7" s="72">
        <v>5</v>
      </c>
    </row>
    <row r="8" spans="1:5" ht="31.5" customHeight="1" x14ac:dyDescent="0.25">
      <c r="A8" s="153">
        <v>650</v>
      </c>
      <c r="B8" s="154" t="s">
        <v>227</v>
      </c>
      <c r="C8" s="155" t="s">
        <v>50</v>
      </c>
      <c r="D8" s="154"/>
      <c r="E8" s="154"/>
    </row>
    <row r="9" spans="1:5" ht="25.5" x14ac:dyDescent="0.25">
      <c r="A9" s="156" t="s">
        <v>110</v>
      </c>
      <c r="B9" s="157" t="s">
        <v>105</v>
      </c>
      <c r="C9" s="155" t="s">
        <v>106</v>
      </c>
      <c r="D9" s="158">
        <f>D10+D11</f>
        <v>0</v>
      </c>
      <c r="E9" s="158">
        <f>E10+E11</f>
        <v>0</v>
      </c>
    </row>
    <row r="10" spans="1:5" ht="25.5" x14ac:dyDescent="0.25">
      <c r="A10" s="157">
        <v>650</v>
      </c>
      <c r="B10" s="157" t="s">
        <v>159</v>
      </c>
      <c r="C10" s="159" t="s">
        <v>107</v>
      </c>
      <c r="D10" s="160">
        <v>0</v>
      </c>
      <c r="E10" s="160">
        <v>0</v>
      </c>
    </row>
    <row r="11" spans="1:5" ht="25.5" x14ac:dyDescent="0.25">
      <c r="A11" s="157">
        <v>650</v>
      </c>
      <c r="B11" s="157" t="s">
        <v>160</v>
      </c>
      <c r="C11" s="161" t="s">
        <v>108</v>
      </c>
      <c r="D11" s="160">
        <v>0</v>
      </c>
      <c r="E11" s="160">
        <v>0</v>
      </c>
    </row>
    <row r="12" spans="1:5" ht="25.5" x14ac:dyDescent="0.25">
      <c r="A12" s="157"/>
      <c r="B12" s="157"/>
      <c r="C12" s="162" t="s">
        <v>109</v>
      </c>
      <c r="D12" s="158">
        <f>D9</f>
        <v>0</v>
      </c>
      <c r="E12" s="158">
        <f>E9</f>
        <v>0</v>
      </c>
    </row>
    <row r="13" spans="1:5" x14ac:dyDescent="0.25">
      <c r="A13" s="4"/>
    </row>
  </sheetData>
  <mergeCells count="7">
    <mergeCell ref="C5:C6"/>
    <mergeCell ref="B5:B6"/>
    <mergeCell ref="D1:E1"/>
    <mergeCell ref="A3:E3"/>
    <mergeCell ref="D4:E4"/>
    <mergeCell ref="D5:E5"/>
    <mergeCell ref="A5:A6"/>
  </mergeCells>
  <pageMargins left="0.7" right="0.7" top="0.75" bottom="0.75" header="0.3" footer="0.3"/>
  <pageSetup paperSize="9" scale="8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71"/>
  <sheetViews>
    <sheetView view="pageLayout" zoomScaleNormal="100" workbookViewId="0">
      <selection activeCell="C81" sqref="C81"/>
    </sheetView>
  </sheetViews>
  <sheetFormatPr defaultRowHeight="11.25" x14ac:dyDescent="0.2"/>
  <cols>
    <col min="1" max="1" width="17.140625" style="20" customWidth="1"/>
    <col min="2" max="2" width="20.28515625" style="20" customWidth="1"/>
    <col min="3" max="3" width="54.5703125" style="20" customWidth="1"/>
    <col min="4" max="16384" width="9.140625" style="20"/>
  </cols>
  <sheetData>
    <row r="1" spans="1:3" ht="45" x14ac:dyDescent="0.2">
      <c r="C1" s="146" t="s">
        <v>297</v>
      </c>
    </row>
    <row r="3" spans="1:3" x14ac:dyDescent="0.2">
      <c r="A3" s="246" t="s">
        <v>111</v>
      </c>
      <c r="B3" s="246"/>
      <c r="C3" s="246"/>
    </row>
    <row r="4" spans="1:3" x14ac:dyDescent="0.2">
      <c r="A4" s="97"/>
      <c r="B4" s="97"/>
      <c r="C4" s="97"/>
    </row>
    <row r="5" spans="1:3" ht="12" thickBot="1" x14ac:dyDescent="0.25">
      <c r="C5" s="98"/>
    </row>
    <row r="6" spans="1:3" ht="25.5" customHeight="1" thickBot="1" x14ac:dyDescent="0.25">
      <c r="A6" s="247" t="s">
        <v>46</v>
      </c>
      <c r="B6" s="248"/>
      <c r="C6" s="99" t="s">
        <v>230</v>
      </c>
    </row>
    <row r="7" spans="1:3" ht="34.5" thickBot="1" x14ac:dyDescent="0.25">
      <c r="A7" s="100" t="s">
        <v>47</v>
      </c>
      <c r="B7" s="101" t="s">
        <v>48</v>
      </c>
      <c r="C7" s="102" t="s">
        <v>49</v>
      </c>
    </row>
    <row r="8" spans="1:3" ht="12" thickBot="1" x14ac:dyDescent="0.25">
      <c r="A8" s="103">
        <v>1</v>
      </c>
      <c r="B8" s="104">
        <v>2</v>
      </c>
      <c r="C8" s="105">
        <v>3</v>
      </c>
    </row>
    <row r="9" spans="1:3" ht="12" thickBot="1" x14ac:dyDescent="0.25">
      <c r="A9" s="100">
        <v>650</v>
      </c>
      <c r="B9" s="101"/>
      <c r="C9" s="102" t="s">
        <v>50</v>
      </c>
    </row>
    <row r="10" spans="1:3" ht="45.75" thickBot="1" x14ac:dyDescent="0.25">
      <c r="A10" s="140">
        <v>650</v>
      </c>
      <c r="B10" s="104" t="s">
        <v>51</v>
      </c>
      <c r="C10" s="104" t="s">
        <v>18</v>
      </c>
    </row>
    <row r="11" spans="1:3" ht="69" customHeight="1" thickBot="1" x14ac:dyDescent="0.25">
      <c r="A11" s="103">
        <v>650</v>
      </c>
      <c r="B11" s="104" t="s">
        <v>52</v>
      </c>
      <c r="C11" s="106" t="s">
        <v>162</v>
      </c>
    </row>
    <row r="12" spans="1:3" ht="57" thickBot="1" x14ac:dyDescent="0.25">
      <c r="A12" s="103">
        <v>650</v>
      </c>
      <c r="B12" s="104" t="s">
        <v>53</v>
      </c>
      <c r="C12" s="106" t="s">
        <v>168</v>
      </c>
    </row>
    <row r="13" spans="1:3" ht="80.25" customHeight="1" thickBot="1" x14ac:dyDescent="0.25">
      <c r="A13" s="103">
        <v>650</v>
      </c>
      <c r="B13" s="104" t="s">
        <v>54</v>
      </c>
      <c r="C13" s="104" t="s">
        <v>167</v>
      </c>
    </row>
    <row r="14" spans="1:3" ht="42.75" customHeight="1" thickBot="1" x14ac:dyDescent="0.25">
      <c r="A14" s="165">
        <v>650</v>
      </c>
      <c r="B14" s="165" t="s">
        <v>55</v>
      </c>
      <c r="C14" s="165" t="s">
        <v>169</v>
      </c>
    </row>
    <row r="15" spans="1:3" ht="92.25" customHeight="1" x14ac:dyDescent="0.2">
      <c r="A15" s="168">
        <v>650</v>
      </c>
      <c r="B15" s="168" t="s">
        <v>56</v>
      </c>
      <c r="C15" s="168" t="s">
        <v>170</v>
      </c>
    </row>
    <row r="16" spans="1:3" ht="114" customHeight="1" thickBot="1" x14ac:dyDescent="0.25">
      <c r="A16" s="103">
        <v>650</v>
      </c>
      <c r="B16" s="104" t="s">
        <v>57</v>
      </c>
      <c r="C16" s="104" t="s">
        <v>171</v>
      </c>
    </row>
    <row r="17" spans="1:3" ht="23.25" thickBot="1" x14ac:dyDescent="0.25">
      <c r="A17" s="103">
        <v>650</v>
      </c>
      <c r="B17" s="104" t="s">
        <v>58</v>
      </c>
      <c r="C17" s="104" t="s">
        <v>172</v>
      </c>
    </row>
    <row r="18" spans="1:3" ht="23.25" thickBot="1" x14ac:dyDescent="0.25">
      <c r="A18" s="103">
        <v>650</v>
      </c>
      <c r="B18" s="104" t="s">
        <v>59</v>
      </c>
      <c r="C18" s="104" t="s">
        <v>173</v>
      </c>
    </row>
    <row r="19" spans="1:3" ht="23.25" thickBot="1" x14ac:dyDescent="0.25">
      <c r="A19" s="103">
        <v>650</v>
      </c>
      <c r="B19" s="104" t="s">
        <v>60</v>
      </c>
      <c r="C19" s="104" t="s">
        <v>174</v>
      </c>
    </row>
    <row r="20" spans="1:3" ht="57" thickBot="1" x14ac:dyDescent="0.25">
      <c r="A20" s="103">
        <v>650</v>
      </c>
      <c r="B20" s="104" t="s">
        <v>61</v>
      </c>
      <c r="C20" s="104" t="s">
        <v>175</v>
      </c>
    </row>
    <row r="21" spans="1:3" ht="57" thickBot="1" x14ac:dyDescent="0.25">
      <c r="A21" s="103">
        <v>650</v>
      </c>
      <c r="B21" s="104" t="s">
        <v>62</v>
      </c>
      <c r="C21" s="104" t="s">
        <v>176</v>
      </c>
    </row>
    <row r="22" spans="1:3" ht="68.25" thickBot="1" x14ac:dyDescent="0.25">
      <c r="A22" s="103">
        <v>650</v>
      </c>
      <c r="B22" s="104" t="s">
        <v>63</v>
      </c>
      <c r="C22" s="105" t="s">
        <v>278</v>
      </c>
    </row>
    <row r="23" spans="1:3" ht="68.25" thickBot="1" x14ac:dyDescent="0.25">
      <c r="A23" s="103">
        <v>650</v>
      </c>
      <c r="B23" s="104" t="s">
        <v>64</v>
      </c>
      <c r="C23" s="105" t="s">
        <v>279</v>
      </c>
    </row>
    <row r="24" spans="1:3" ht="23.25" thickBot="1" x14ac:dyDescent="0.25">
      <c r="A24" s="103">
        <v>650</v>
      </c>
      <c r="B24" s="104" t="s">
        <v>65</v>
      </c>
      <c r="C24" s="104" t="s">
        <v>177</v>
      </c>
    </row>
    <row r="25" spans="1:3" ht="70.5" customHeight="1" thickBot="1" x14ac:dyDescent="0.25">
      <c r="A25" s="103">
        <v>650</v>
      </c>
      <c r="B25" s="104" t="s">
        <v>66</v>
      </c>
      <c r="C25" s="104" t="s">
        <v>178</v>
      </c>
    </row>
    <row r="26" spans="1:3" ht="70.5" customHeight="1" thickBot="1" x14ac:dyDescent="0.25">
      <c r="A26" s="166">
        <v>650</v>
      </c>
      <c r="B26" s="104" t="s">
        <v>334</v>
      </c>
      <c r="C26" s="167" t="s">
        <v>335</v>
      </c>
    </row>
    <row r="27" spans="1:3" ht="34.5" thickBot="1" x14ac:dyDescent="0.25">
      <c r="A27" s="103">
        <v>650</v>
      </c>
      <c r="B27" s="104" t="s">
        <v>67</v>
      </c>
      <c r="C27" s="104" t="s">
        <v>179</v>
      </c>
    </row>
    <row r="28" spans="1:3" ht="23.25" thickBot="1" x14ac:dyDescent="0.25">
      <c r="A28" s="107">
        <v>650</v>
      </c>
      <c r="B28" s="108" t="s">
        <v>68</v>
      </c>
      <c r="C28" s="108" t="s">
        <v>180</v>
      </c>
    </row>
    <row r="29" spans="1:3" ht="12" thickBot="1" x14ac:dyDescent="0.25">
      <c r="A29" s="109">
        <v>650</v>
      </c>
      <c r="B29" s="110" t="s">
        <v>69</v>
      </c>
      <c r="C29" s="111" t="s">
        <v>181</v>
      </c>
    </row>
    <row r="30" spans="1:3" ht="80.25" customHeight="1" thickBot="1" x14ac:dyDescent="0.25">
      <c r="A30" s="103">
        <v>650</v>
      </c>
      <c r="B30" s="104" t="s">
        <v>70</v>
      </c>
      <c r="C30" s="106" t="s">
        <v>182</v>
      </c>
    </row>
    <row r="31" spans="1:3" ht="23.25" thickBot="1" x14ac:dyDescent="0.25">
      <c r="A31" s="103">
        <v>650</v>
      </c>
      <c r="B31" s="104" t="s">
        <v>71</v>
      </c>
      <c r="C31" s="106" t="s">
        <v>72</v>
      </c>
    </row>
    <row r="32" spans="1:3" ht="12" thickBot="1" x14ac:dyDescent="0.25">
      <c r="A32" s="103">
        <v>650</v>
      </c>
      <c r="B32" s="104" t="s">
        <v>73</v>
      </c>
      <c r="C32" s="106" t="s">
        <v>183</v>
      </c>
    </row>
    <row r="33" spans="1:3" x14ac:dyDescent="0.2">
      <c r="A33" s="244"/>
      <c r="B33" s="244"/>
      <c r="C33" s="244"/>
    </row>
    <row r="34" spans="1:3" ht="78.75" customHeight="1" x14ac:dyDescent="0.2">
      <c r="A34" s="245" t="s">
        <v>74</v>
      </c>
      <c r="B34" s="245"/>
      <c r="C34" s="245"/>
    </row>
    <row r="35" spans="1:3" ht="28.5" customHeight="1" x14ac:dyDescent="0.2">
      <c r="A35" s="245" t="s">
        <v>75</v>
      </c>
      <c r="B35" s="245"/>
      <c r="C35" s="245"/>
    </row>
    <row r="36" spans="1:3" ht="28.5" customHeight="1" x14ac:dyDescent="0.2">
      <c r="A36" s="164"/>
      <c r="B36" s="164"/>
      <c r="C36" s="164"/>
    </row>
    <row r="37" spans="1:3" ht="28.5" customHeight="1" x14ac:dyDescent="0.2">
      <c r="A37" s="164"/>
      <c r="B37" s="164"/>
      <c r="C37" s="164"/>
    </row>
    <row r="38" spans="1:3" x14ac:dyDescent="0.2">
      <c r="A38" s="245"/>
      <c r="B38" s="245"/>
      <c r="C38" s="245"/>
    </row>
    <row r="39" spans="1:3" x14ac:dyDescent="0.2">
      <c r="A39" s="245"/>
      <c r="B39" s="245"/>
      <c r="C39" s="245"/>
    </row>
    <row r="40" spans="1:3" ht="48.75" customHeight="1" x14ac:dyDescent="0.2">
      <c r="A40" s="231" t="s">
        <v>280</v>
      </c>
      <c r="B40" s="231"/>
      <c r="C40" s="231"/>
    </row>
    <row r="41" spans="1:3" x14ac:dyDescent="0.2">
      <c r="A41" s="245"/>
      <c r="B41" s="245"/>
      <c r="C41" s="245"/>
    </row>
    <row r="42" spans="1:3" x14ac:dyDescent="0.2">
      <c r="A42" s="21"/>
      <c r="B42" s="18"/>
      <c r="C42" s="18"/>
    </row>
    <row r="43" spans="1:3" x14ac:dyDescent="0.2">
      <c r="A43" s="21"/>
      <c r="B43" s="18"/>
      <c r="C43" s="18"/>
    </row>
    <row r="44" spans="1:3" x14ac:dyDescent="0.2">
      <c r="A44" s="21"/>
      <c r="B44" s="18"/>
      <c r="C44" s="18"/>
    </row>
    <row r="45" spans="1:3" ht="12" thickBot="1" x14ac:dyDescent="0.25">
      <c r="A45" s="100">
        <v>41</v>
      </c>
      <c r="B45" s="101"/>
      <c r="C45" s="101" t="s">
        <v>76</v>
      </c>
    </row>
    <row r="46" spans="1:3" ht="45.75" thickBot="1" x14ac:dyDescent="0.25">
      <c r="A46" s="103">
        <v>41</v>
      </c>
      <c r="B46" s="104" t="s">
        <v>77</v>
      </c>
      <c r="C46" s="105" t="s">
        <v>184</v>
      </c>
    </row>
    <row r="47" spans="1:3" ht="23.25" thickBot="1" x14ac:dyDescent="0.25">
      <c r="A47" s="103">
        <v>41</v>
      </c>
      <c r="B47" s="104" t="s">
        <v>78</v>
      </c>
      <c r="C47" s="105" t="s">
        <v>185</v>
      </c>
    </row>
    <row r="48" spans="1:3" x14ac:dyDescent="0.2">
      <c r="A48" s="21"/>
      <c r="B48" s="18"/>
      <c r="C48" s="18"/>
    </row>
    <row r="49" spans="1:3" ht="48" customHeight="1" x14ac:dyDescent="0.2">
      <c r="A49" s="245" t="s">
        <v>79</v>
      </c>
      <c r="B49" s="245"/>
      <c r="C49" s="245"/>
    </row>
    <row r="50" spans="1:3" x14ac:dyDescent="0.2">
      <c r="A50" s="21"/>
      <c r="B50" s="18"/>
      <c r="C50" s="18"/>
    </row>
    <row r="51" spans="1:3" x14ac:dyDescent="0.2">
      <c r="A51" s="21"/>
      <c r="B51" s="18"/>
      <c r="C51" s="18"/>
    </row>
    <row r="52" spans="1:3" x14ac:dyDescent="0.2">
      <c r="A52" s="21"/>
      <c r="B52" s="18"/>
      <c r="C52" s="18"/>
    </row>
    <row r="53" spans="1:3" x14ac:dyDescent="0.2">
      <c r="A53" s="21"/>
      <c r="B53" s="18"/>
      <c r="C53" s="18"/>
    </row>
    <row r="54" spans="1:3" ht="51" customHeight="1" x14ac:dyDescent="0.2">
      <c r="A54" s="231" t="s">
        <v>281</v>
      </c>
      <c r="B54" s="231"/>
      <c r="C54" s="231"/>
    </row>
    <row r="55" spans="1:3" ht="12" thickBot="1" x14ac:dyDescent="0.25">
      <c r="A55" s="21"/>
      <c r="B55" s="18"/>
      <c r="C55" s="18"/>
    </row>
    <row r="56" spans="1:3" ht="23.25" thickBot="1" x14ac:dyDescent="0.25">
      <c r="A56" s="112">
        <v>182</v>
      </c>
      <c r="B56" s="110"/>
      <c r="C56" s="110" t="s">
        <v>80</v>
      </c>
    </row>
    <row r="57" spans="1:3" ht="12" thickBot="1" x14ac:dyDescent="0.25">
      <c r="A57" s="103">
        <v>182</v>
      </c>
      <c r="B57" s="104" t="s">
        <v>81</v>
      </c>
      <c r="C57" s="104" t="s">
        <v>82</v>
      </c>
    </row>
    <row r="58" spans="1:3" ht="12" thickBot="1" x14ac:dyDescent="0.25">
      <c r="A58" s="103">
        <v>182</v>
      </c>
      <c r="B58" s="104" t="s">
        <v>83</v>
      </c>
      <c r="C58" s="104" t="s">
        <v>84</v>
      </c>
    </row>
    <row r="59" spans="1:3" ht="12" thickBot="1" x14ac:dyDescent="0.25">
      <c r="A59" s="103">
        <v>182</v>
      </c>
      <c r="B59" s="104" t="s">
        <v>85</v>
      </c>
      <c r="C59" s="104" t="s">
        <v>86</v>
      </c>
    </row>
    <row r="60" spans="1:3" ht="12" thickBot="1" x14ac:dyDescent="0.25">
      <c r="A60" s="103">
        <v>182</v>
      </c>
      <c r="B60" s="104" t="s">
        <v>87</v>
      </c>
      <c r="C60" s="104" t="s">
        <v>88</v>
      </c>
    </row>
    <row r="61" spans="1:3" ht="23.25" thickBot="1" x14ac:dyDescent="0.25">
      <c r="A61" s="103">
        <v>182</v>
      </c>
      <c r="B61" s="104" t="s">
        <v>89</v>
      </c>
      <c r="C61" s="104" t="s">
        <v>90</v>
      </c>
    </row>
    <row r="62" spans="1:3" x14ac:dyDescent="0.2">
      <c r="A62" s="21"/>
      <c r="B62" s="18"/>
      <c r="C62" s="18"/>
    </row>
    <row r="63" spans="1:3" x14ac:dyDescent="0.2">
      <c r="A63" s="243" t="s">
        <v>91</v>
      </c>
      <c r="B63" s="243"/>
      <c r="C63" s="243"/>
    </row>
    <row r="64" spans="1:3" x14ac:dyDescent="0.2">
      <c r="A64" s="21"/>
      <c r="B64" s="18"/>
      <c r="C64" s="18"/>
    </row>
    <row r="66" spans="1:3" ht="12" thickBot="1" x14ac:dyDescent="0.25"/>
    <row r="67" spans="1:3" ht="23.25" thickBot="1" x14ac:dyDescent="0.25">
      <c r="A67" s="143">
        <v>100</v>
      </c>
      <c r="B67" s="110"/>
      <c r="C67" s="110" t="s">
        <v>292</v>
      </c>
    </row>
    <row r="68" spans="1:3" ht="45" x14ac:dyDescent="0.2">
      <c r="A68" s="139">
        <v>100</v>
      </c>
      <c r="B68" s="142" t="s">
        <v>285</v>
      </c>
      <c r="C68" s="141" t="s">
        <v>286</v>
      </c>
    </row>
    <row r="69" spans="1:3" ht="56.25" x14ac:dyDescent="0.2">
      <c r="A69" s="139">
        <v>100</v>
      </c>
      <c r="B69" s="142" t="s">
        <v>289</v>
      </c>
      <c r="C69" s="141" t="s">
        <v>287</v>
      </c>
    </row>
    <row r="70" spans="1:3" ht="45" x14ac:dyDescent="0.2">
      <c r="A70" s="199">
        <v>100</v>
      </c>
      <c r="B70" s="200" t="s">
        <v>290</v>
      </c>
      <c r="C70" s="201" t="s">
        <v>288</v>
      </c>
    </row>
    <row r="71" spans="1:3" ht="45" x14ac:dyDescent="0.2">
      <c r="A71" s="194">
        <v>100</v>
      </c>
      <c r="B71" s="12" t="s">
        <v>482</v>
      </c>
      <c r="C71" s="202" t="s">
        <v>299</v>
      </c>
    </row>
  </sheetData>
  <mergeCells count="12">
    <mergeCell ref="A3:C3"/>
    <mergeCell ref="A6:B6"/>
    <mergeCell ref="A41:C41"/>
    <mergeCell ref="A54:C54"/>
    <mergeCell ref="A49:C49"/>
    <mergeCell ref="A63:C63"/>
    <mergeCell ref="A33:C33"/>
    <mergeCell ref="A34:C34"/>
    <mergeCell ref="A35:C35"/>
    <mergeCell ref="A38:C38"/>
    <mergeCell ref="A39:C39"/>
    <mergeCell ref="A40:C40"/>
  </mergeCells>
  <pageMargins left="0" right="0" top="0" bottom="0" header="0" footer="0"/>
  <pageSetup paperSize="9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11"/>
  <sheetViews>
    <sheetView view="pageLayout" zoomScaleNormal="100" workbookViewId="0">
      <selection activeCell="D10" sqref="D10"/>
    </sheetView>
  </sheetViews>
  <sheetFormatPr defaultRowHeight="11.25" x14ac:dyDescent="0.2"/>
  <cols>
    <col min="1" max="1" width="11" style="20" customWidth="1"/>
    <col min="2" max="2" width="27.140625" style="20" customWidth="1"/>
    <col min="3" max="3" width="51.28515625" style="20" customWidth="1"/>
    <col min="4" max="16384" width="9.140625" style="20"/>
  </cols>
  <sheetData>
    <row r="1" spans="1:3" ht="45" x14ac:dyDescent="0.2">
      <c r="C1" s="95" t="s">
        <v>322</v>
      </c>
    </row>
    <row r="3" spans="1:3" ht="39" customHeight="1" x14ac:dyDescent="0.2">
      <c r="A3" s="231" t="s">
        <v>97</v>
      </c>
      <c r="B3" s="231"/>
      <c r="C3" s="231"/>
    </row>
    <row r="5" spans="1:3" ht="28.5" customHeight="1" x14ac:dyDescent="0.2">
      <c r="A5" s="233" t="s">
        <v>92</v>
      </c>
      <c r="B5" s="233" t="s">
        <v>93</v>
      </c>
      <c r="C5" s="114" t="s">
        <v>455</v>
      </c>
    </row>
    <row r="6" spans="1:3" x14ac:dyDescent="0.2">
      <c r="A6" s="233"/>
      <c r="B6" s="233"/>
      <c r="C6" s="114" t="s">
        <v>94</v>
      </c>
    </row>
    <row r="7" spans="1:3" x14ac:dyDescent="0.2">
      <c r="A7" s="90"/>
      <c r="B7" s="123"/>
      <c r="C7" s="123"/>
    </row>
    <row r="8" spans="1:3" x14ac:dyDescent="0.2">
      <c r="A8" s="96">
        <v>1</v>
      </c>
      <c r="B8" s="96">
        <v>2</v>
      </c>
      <c r="C8" s="96">
        <v>3</v>
      </c>
    </row>
    <row r="9" spans="1:3" x14ac:dyDescent="0.2">
      <c r="A9" s="114">
        <v>650</v>
      </c>
      <c r="B9" s="96"/>
      <c r="C9" s="124" t="s">
        <v>50</v>
      </c>
    </row>
    <row r="10" spans="1:3" ht="48.75" customHeight="1" x14ac:dyDescent="0.2">
      <c r="A10" s="96">
        <v>650</v>
      </c>
      <c r="B10" s="96" t="s">
        <v>95</v>
      </c>
      <c r="C10" s="125" t="s">
        <v>186</v>
      </c>
    </row>
    <row r="11" spans="1:3" ht="22.5" x14ac:dyDescent="0.2">
      <c r="A11" s="96">
        <v>650</v>
      </c>
      <c r="B11" s="96" t="s">
        <v>96</v>
      </c>
      <c r="C11" s="126" t="s">
        <v>282</v>
      </c>
    </row>
  </sheetData>
  <mergeCells count="3">
    <mergeCell ref="A5:A6"/>
    <mergeCell ref="B5:B6"/>
    <mergeCell ref="A3:C3"/>
  </mergeCells>
  <pageMargins left="0.7" right="0.7" top="0.75" bottom="0.75" header="0.3" footer="0.3"/>
  <pageSetup paperSize="9" scale="9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9"/>
  <sheetViews>
    <sheetView view="pageLayout" zoomScaleNormal="100" workbookViewId="0">
      <selection activeCell="I8" sqref="I8"/>
    </sheetView>
  </sheetViews>
  <sheetFormatPr defaultRowHeight="11.25" x14ac:dyDescent="0.2"/>
  <cols>
    <col min="1" max="1" width="6.140625" style="20" customWidth="1"/>
    <col min="2" max="2" width="86.7109375" style="20" customWidth="1"/>
    <col min="3" max="3" width="21.5703125" style="20" customWidth="1"/>
    <col min="4" max="16384" width="9.140625" style="20"/>
  </cols>
  <sheetData>
    <row r="1" spans="1:3" ht="67.5" x14ac:dyDescent="0.2">
      <c r="C1" s="95" t="s">
        <v>321</v>
      </c>
    </row>
    <row r="3" spans="1:3" ht="37.5" customHeight="1" x14ac:dyDescent="0.2">
      <c r="A3" s="249" t="s">
        <v>460</v>
      </c>
      <c r="B3" s="249"/>
      <c r="C3" s="249"/>
    </row>
    <row r="4" spans="1:3" ht="12" thickBot="1" x14ac:dyDescent="0.25">
      <c r="C4" s="98" t="s">
        <v>115</v>
      </c>
    </row>
    <row r="5" spans="1:3" ht="12" thickBot="1" x14ac:dyDescent="0.25">
      <c r="A5" s="109" t="s">
        <v>98</v>
      </c>
      <c r="B5" s="127" t="s">
        <v>99</v>
      </c>
      <c r="C5" s="110" t="s">
        <v>459</v>
      </c>
    </row>
    <row r="6" spans="1:3" ht="34.5" thickBot="1" x14ac:dyDescent="0.25">
      <c r="A6" s="103">
        <v>1</v>
      </c>
      <c r="B6" s="128" t="s">
        <v>456</v>
      </c>
      <c r="C6" s="129">
        <v>20.3</v>
      </c>
    </row>
    <row r="7" spans="1:3" ht="135.75" thickBot="1" x14ac:dyDescent="0.25">
      <c r="A7" s="103">
        <v>2</v>
      </c>
      <c r="B7" s="128" t="s">
        <v>457</v>
      </c>
      <c r="C7" s="129">
        <v>7.2</v>
      </c>
    </row>
    <row r="8" spans="1:3" ht="83.25" customHeight="1" thickBot="1" x14ac:dyDescent="0.25">
      <c r="A8" s="103">
        <v>3</v>
      </c>
      <c r="B8" s="128" t="s">
        <v>458</v>
      </c>
      <c r="C8" s="130">
        <v>0.6</v>
      </c>
    </row>
    <row r="9" spans="1:3" ht="12" thickBot="1" x14ac:dyDescent="0.25">
      <c r="A9" s="100"/>
      <c r="B9" s="131" t="s">
        <v>100</v>
      </c>
      <c r="C9" s="130">
        <f>SUM(C6:C8)</f>
        <v>28.1</v>
      </c>
    </row>
  </sheetData>
  <mergeCells count="1">
    <mergeCell ref="A3:C3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46"/>
  <sheetViews>
    <sheetView zoomScaleNormal="100" workbookViewId="0">
      <selection activeCell="L17" sqref="L17"/>
    </sheetView>
  </sheetViews>
  <sheetFormatPr defaultRowHeight="15" x14ac:dyDescent="0.25"/>
  <cols>
    <col min="1" max="1" width="20.85546875" style="2" customWidth="1"/>
    <col min="2" max="2" width="46.42578125" style="2" customWidth="1"/>
    <col min="3" max="3" width="10.85546875" style="2" customWidth="1"/>
    <col min="4" max="4" width="10.85546875" style="149" customWidth="1"/>
    <col min="5" max="16384" width="9.140625" style="2"/>
  </cols>
  <sheetData>
    <row r="1" spans="1:9" ht="62.25" customHeight="1" x14ac:dyDescent="0.25">
      <c r="C1" s="211" t="s">
        <v>310</v>
      </c>
      <c r="D1" s="211"/>
    </row>
    <row r="2" spans="1:9" ht="20.25" customHeight="1" x14ac:dyDescent="0.25">
      <c r="C2" s="147"/>
    </row>
    <row r="3" spans="1:9" x14ac:dyDescent="0.25">
      <c r="A3" s="204" t="s">
        <v>470</v>
      </c>
      <c r="B3" s="204"/>
      <c r="C3" s="204"/>
    </row>
    <row r="4" spans="1:9" x14ac:dyDescent="0.25">
      <c r="C4" s="3" t="s">
        <v>115</v>
      </c>
    </row>
    <row r="5" spans="1:9" ht="24" customHeight="1" x14ac:dyDescent="0.25">
      <c r="A5" s="205" t="s">
        <v>0</v>
      </c>
      <c r="B5" s="207" t="s">
        <v>1</v>
      </c>
      <c r="C5" s="209" t="s">
        <v>330</v>
      </c>
      <c r="D5" s="210"/>
    </row>
    <row r="6" spans="1:9" ht="20.25" customHeight="1" x14ac:dyDescent="0.25">
      <c r="A6" s="206"/>
      <c r="B6" s="208"/>
      <c r="C6" s="10" t="s">
        <v>314</v>
      </c>
      <c r="D6" s="10" t="s">
        <v>439</v>
      </c>
    </row>
    <row r="7" spans="1:9" x14ac:dyDescent="0.25">
      <c r="A7" s="9" t="s">
        <v>2</v>
      </c>
      <c r="B7" s="8" t="s">
        <v>3</v>
      </c>
      <c r="C7" s="14">
        <f>C13+C16+C21+C23+C8</f>
        <v>21288.7</v>
      </c>
      <c r="D7" s="14">
        <f>D13+D16+D21+D23+D8</f>
        <v>21501.399999999998</v>
      </c>
    </row>
    <row r="8" spans="1:9" ht="31.5" customHeight="1" x14ac:dyDescent="0.25">
      <c r="A8" s="9" t="s">
        <v>284</v>
      </c>
      <c r="B8" s="16" t="s">
        <v>229</v>
      </c>
      <c r="C8" s="14">
        <f>C9+C10+C11+C12</f>
        <v>1780.2</v>
      </c>
      <c r="D8" s="14">
        <f>D9+D10+D11+D12</f>
        <v>1815.8</v>
      </c>
    </row>
    <row r="9" spans="1:9" ht="65.25" customHeight="1" x14ac:dyDescent="0.25">
      <c r="A9" s="12" t="s">
        <v>285</v>
      </c>
      <c r="B9" s="141" t="s">
        <v>286</v>
      </c>
      <c r="C9" s="15">
        <v>500.9</v>
      </c>
      <c r="D9" s="15">
        <v>536.5</v>
      </c>
    </row>
    <row r="10" spans="1:9" ht="66.75" customHeight="1" x14ac:dyDescent="0.25">
      <c r="A10" s="12" t="s">
        <v>289</v>
      </c>
      <c r="B10" s="141" t="s">
        <v>287</v>
      </c>
      <c r="C10" s="15">
        <v>5</v>
      </c>
      <c r="D10" s="15">
        <v>5</v>
      </c>
      <c r="I10" s="148"/>
    </row>
    <row r="11" spans="1:9" ht="57" customHeight="1" x14ac:dyDescent="0.25">
      <c r="A11" s="12" t="s">
        <v>290</v>
      </c>
      <c r="B11" s="141" t="s">
        <v>288</v>
      </c>
      <c r="C11" s="15">
        <v>1374.5</v>
      </c>
      <c r="D11" s="15">
        <v>1374.5</v>
      </c>
      <c r="I11" s="150"/>
    </row>
    <row r="12" spans="1:9" ht="57" customHeight="1" x14ac:dyDescent="0.25">
      <c r="A12" s="12" t="s">
        <v>298</v>
      </c>
      <c r="B12" s="141" t="s">
        <v>299</v>
      </c>
      <c r="C12" s="15">
        <v>-100.2</v>
      </c>
      <c r="D12" s="15">
        <v>-100.2</v>
      </c>
    </row>
    <row r="13" spans="1:9" ht="24" customHeight="1" x14ac:dyDescent="0.25">
      <c r="A13" s="9" t="s">
        <v>4</v>
      </c>
      <c r="B13" s="11" t="s">
        <v>5</v>
      </c>
      <c r="C13" s="14">
        <f>C14</f>
        <v>17710.7</v>
      </c>
      <c r="D13" s="14">
        <f>D14</f>
        <v>17887.8</v>
      </c>
    </row>
    <row r="14" spans="1:9" ht="28.5" customHeight="1" x14ac:dyDescent="0.25">
      <c r="A14" s="12" t="s">
        <v>6</v>
      </c>
      <c r="B14" s="13" t="s">
        <v>7</v>
      </c>
      <c r="C14" s="15">
        <f>C15</f>
        <v>17710.7</v>
      </c>
      <c r="D14" s="15">
        <f>D15</f>
        <v>17887.8</v>
      </c>
    </row>
    <row r="15" spans="1:9" ht="57" customHeight="1" x14ac:dyDescent="0.25">
      <c r="A15" s="12" t="s">
        <v>8</v>
      </c>
      <c r="B15" s="13" t="s">
        <v>9</v>
      </c>
      <c r="C15" s="15">
        <v>17710.7</v>
      </c>
      <c r="D15" s="92">
        <v>17887.8</v>
      </c>
    </row>
    <row r="16" spans="1:9" ht="18.75" customHeight="1" x14ac:dyDescent="0.25">
      <c r="A16" s="9" t="s">
        <v>10</v>
      </c>
      <c r="B16" s="11" t="s">
        <v>11</v>
      </c>
      <c r="C16" s="14">
        <f>C17+C18</f>
        <v>367.6</v>
      </c>
      <c r="D16" s="14">
        <f>D17+D18</f>
        <v>367.6</v>
      </c>
    </row>
    <row r="17" spans="1:4" ht="38.25" customHeight="1" x14ac:dyDescent="0.25">
      <c r="A17" s="12" t="s">
        <v>12</v>
      </c>
      <c r="B17" s="13" t="s">
        <v>161</v>
      </c>
      <c r="C17" s="15">
        <v>152.1</v>
      </c>
      <c r="D17" s="144">
        <v>152.1</v>
      </c>
    </row>
    <row r="18" spans="1:4" ht="23.45" customHeight="1" x14ac:dyDescent="0.25">
      <c r="A18" s="9" t="s">
        <v>13</v>
      </c>
      <c r="B18" s="11" t="s">
        <v>14</v>
      </c>
      <c r="C18" s="14">
        <f>C20+C19</f>
        <v>215.5</v>
      </c>
      <c r="D18" s="14">
        <f>D20+D19</f>
        <v>215.5</v>
      </c>
    </row>
    <row r="19" spans="1:4" ht="61.5" customHeight="1" x14ac:dyDescent="0.25">
      <c r="A19" s="12" t="s">
        <v>214</v>
      </c>
      <c r="B19" s="13" t="s">
        <v>215</v>
      </c>
      <c r="C19" s="15">
        <v>200</v>
      </c>
      <c r="D19" s="144">
        <v>200</v>
      </c>
    </row>
    <row r="20" spans="1:4" ht="63" customHeight="1" x14ac:dyDescent="0.25">
      <c r="A20" s="12" t="s">
        <v>217</v>
      </c>
      <c r="B20" s="13" t="s">
        <v>216</v>
      </c>
      <c r="C20" s="15">
        <v>15.5</v>
      </c>
      <c r="D20" s="144">
        <v>15.5</v>
      </c>
    </row>
    <row r="21" spans="1:4" ht="26.25" customHeight="1" x14ac:dyDescent="0.25">
      <c r="A21" s="9" t="s">
        <v>15</v>
      </c>
      <c r="B21" s="11" t="s">
        <v>16</v>
      </c>
      <c r="C21" s="14">
        <f>C22</f>
        <v>63</v>
      </c>
      <c r="D21" s="14">
        <f>D22</f>
        <v>63</v>
      </c>
    </row>
    <row r="22" spans="1:4" ht="66.75" customHeight="1" x14ac:dyDescent="0.25">
      <c r="A22" s="12" t="s">
        <v>17</v>
      </c>
      <c r="B22" s="13" t="s">
        <v>18</v>
      </c>
      <c r="C22" s="15">
        <v>63</v>
      </c>
      <c r="D22" s="144">
        <v>63</v>
      </c>
    </row>
    <row r="23" spans="1:4" ht="45" customHeight="1" x14ac:dyDescent="0.25">
      <c r="A23" s="9" t="s">
        <v>19</v>
      </c>
      <c r="B23" s="11" t="s">
        <v>155</v>
      </c>
      <c r="C23" s="14">
        <f>C24+C25+C26</f>
        <v>1367.2</v>
      </c>
      <c r="D23" s="14">
        <f>D24+D25+D26</f>
        <v>1367.2</v>
      </c>
    </row>
    <row r="24" spans="1:4" ht="47.25" customHeight="1" x14ac:dyDescent="0.25">
      <c r="A24" s="12" t="s">
        <v>20</v>
      </c>
      <c r="B24" s="13" t="s">
        <v>162</v>
      </c>
      <c r="C24" s="15">
        <v>0</v>
      </c>
      <c r="D24" s="144">
        <v>0</v>
      </c>
    </row>
    <row r="25" spans="1:4" ht="58.5" customHeight="1" x14ac:dyDescent="0.25">
      <c r="A25" s="12" t="s">
        <v>21</v>
      </c>
      <c r="B25" s="13" t="s">
        <v>22</v>
      </c>
      <c r="C25" s="15">
        <v>1000</v>
      </c>
      <c r="D25" s="144">
        <v>1000</v>
      </c>
    </row>
    <row r="26" spans="1:4" ht="75" customHeight="1" x14ac:dyDescent="0.25">
      <c r="A26" s="12" t="s">
        <v>187</v>
      </c>
      <c r="B26" s="13" t="s">
        <v>188</v>
      </c>
      <c r="C26" s="15">
        <v>367.2</v>
      </c>
      <c r="D26" s="144">
        <v>367.2</v>
      </c>
    </row>
    <row r="27" spans="1:4" ht="30.75" customHeight="1" x14ac:dyDescent="0.25">
      <c r="A27" s="9" t="s">
        <v>23</v>
      </c>
      <c r="B27" s="11" t="s">
        <v>156</v>
      </c>
      <c r="C27" s="14">
        <f>C28+C30+C33+C35</f>
        <v>9620.4000000000015</v>
      </c>
      <c r="D27" s="14">
        <f>D28+D30+D33+D35</f>
        <v>10428.4</v>
      </c>
    </row>
    <row r="28" spans="1:4" ht="44.25" customHeight="1" x14ac:dyDescent="0.25">
      <c r="A28" s="12" t="s">
        <v>300</v>
      </c>
      <c r="B28" s="13" t="s">
        <v>157</v>
      </c>
      <c r="C28" s="15">
        <f>C29</f>
        <v>6106.3</v>
      </c>
      <c r="D28" s="15">
        <f>D29</f>
        <v>6892</v>
      </c>
    </row>
    <row r="29" spans="1:4" ht="39.75" customHeight="1" x14ac:dyDescent="0.25">
      <c r="A29" s="12" t="s">
        <v>301</v>
      </c>
      <c r="B29" s="13" t="s">
        <v>163</v>
      </c>
      <c r="C29" s="15">
        <v>6106.3</v>
      </c>
      <c r="D29" s="92">
        <v>6892</v>
      </c>
    </row>
    <row r="30" spans="1:4" ht="39.75" customHeight="1" x14ac:dyDescent="0.25">
      <c r="A30" s="9" t="s">
        <v>302</v>
      </c>
      <c r="B30" s="11" t="s">
        <v>158</v>
      </c>
      <c r="C30" s="14">
        <f>C31+C32</f>
        <v>502.1</v>
      </c>
      <c r="D30" s="14">
        <f>D31+D32</f>
        <v>517</v>
      </c>
    </row>
    <row r="31" spans="1:4" ht="44.25" customHeight="1" x14ac:dyDescent="0.25">
      <c r="A31" s="12" t="s">
        <v>303</v>
      </c>
      <c r="B31" s="13" t="s">
        <v>164</v>
      </c>
      <c r="C31" s="15">
        <v>72</v>
      </c>
      <c r="D31" s="92">
        <v>72</v>
      </c>
    </row>
    <row r="32" spans="1:4" ht="54" customHeight="1" x14ac:dyDescent="0.25">
      <c r="A32" s="12" t="s">
        <v>304</v>
      </c>
      <c r="B32" s="13" t="s">
        <v>165</v>
      </c>
      <c r="C32" s="15">
        <v>430.1</v>
      </c>
      <c r="D32" s="92">
        <v>445</v>
      </c>
    </row>
    <row r="33" spans="1:4" ht="23.25" customHeight="1" x14ac:dyDescent="0.25">
      <c r="A33" s="9" t="s">
        <v>305</v>
      </c>
      <c r="B33" s="11" t="s">
        <v>136</v>
      </c>
      <c r="C33" s="14">
        <f>C34</f>
        <v>3012</v>
      </c>
      <c r="D33" s="14">
        <f>D34</f>
        <v>3019.4</v>
      </c>
    </row>
    <row r="34" spans="1:4" ht="54" customHeight="1" x14ac:dyDescent="0.25">
      <c r="A34" s="12" t="s">
        <v>306</v>
      </c>
      <c r="B34" s="13" t="s">
        <v>166</v>
      </c>
      <c r="C34" s="15">
        <v>3012</v>
      </c>
      <c r="D34" s="92">
        <v>3019.4</v>
      </c>
    </row>
    <row r="35" spans="1:4" ht="54" hidden="1" customHeight="1" x14ac:dyDescent="0.25">
      <c r="A35" s="9" t="s">
        <v>307</v>
      </c>
      <c r="B35" s="11" t="s">
        <v>183</v>
      </c>
      <c r="C35" s="14">
        <f>C36</f>
        <v>0</v>
      </c>
      <c r="D35" s="92"/>
    </row>
    <row r="36" spans="1:4" ht="54" hidden="1" customHeight="1" x14ac:dyDescent="0.25">
      <c r="A36" s="12" t="s">
        <v>308</v>
      </c>
      <c r="B36" s="13" t="s">
        <v>183</v>
      </c>
      <c r="C36" s="15">
        <v>0</v>
      </c>
      <c r="D36" s="92"/>
    </row>
    <row r="37" spans="1:4" ht="18.75" customHeight="1" x14ac:dyDescent="0.25">
      <c r="A37" s="9"/>
      <c r="B37" s="11" t="s">
        <v>24</v>
      </c>
      <c r="C37" s="14">
        <f>C7+C27</f>
        <v>30909.100000000002</v>
      </c>
      <c r="D37" s="14">
        <f>D7+D27</f>
        <v>31929.799999999996</v>
      </c>
    </row>
    <row r="41" spans="1:4" x14ac:dyDescent="0.25">
      <c r="B41" s="6"/>
    </row>
    <row r="44" spans="1:4" x14ac:dyDescent="0.25">
      <c r="B44" s="7"/>
    </row>
    <row r="46" spans="1:4" x14ac:dyDescent="0.25">
      <c r="B46" s="6"/>
    </row>
  </sheetData>
  <mergeCells count="5">
    <mergeCell ref="A3:C3"/>
    <mergeCell ref="A5:A6"/>
    <mergeCell ref="B5:B6"/>
    <mergeCell ref="C5:D5"/>
    <mergeCell ref="C1:D1"/>
  </mergeCells>
  <pageMargins left="0" right="0" top="0" bottom="0" header="0" footer="0"/>
  <pageSetup paperSize="9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12"/>
  <sheetViews>
    <sheetView view="pageLayout" zoomScaleNormal="100" workbookViewId="0">
      <selection activeCell="I10" sqref="I10:J10"/>
    </sheetView>
  </sheetViews>
  <sheetFormatPr defaultRowHeight="11.25" x14ac:dyDescent="0.2"/>
  <cols>
    <col min="1" max="1" width="6.140625" style="20" customWidth="1"/>
    <col min="2" max="2" width="53.42578125" style="20" customWidth="1"/>
    <col min="3" max="3" width="16.5703125" style="20" customWidth="1"/>
    <col min="4" max="4" width="6.28515625" style="20" customWidth="1"/>
    <col min="5" max="5" width="16.5703125" style="20" customWidth="1"/>
    <col min="6" max="16384" width="9.140625" style="20"/>
  </cols>
  <sheetData>
    <row r="1" spans="1:5" ht="78.75" x14ac:dyDescent="0.2">
      <c r="E1" s="95" t="s">
        <v>326</v>
      </c>
    </row>
    <row r="3" spans="1:5" ht="33.950000000000003" customHeight="1" x14ac:dyDescent="0.2">
      <c r="A3" s="231" t="s">
        <v>283</v>
      </c>
      <c r="B3" s="231"/>
      <c r="C3" s="231"/>
      <c r="D3" s="231"/>
      <c r="E3" s="231"/>
    </row>
    <row r="4" spans="1:5" ht="15.95" customHeight="1" x14ac:dyDescent="0.2">
      <c r="C4" s="97"/>
    </row>
    <row r="5" spans="1:5" x14ac:dyDescent="0.2">
      <c r="E5" s="20" t="s">
        <v>114</v>
      </c>
    </row>
    <row r="6" spans="1:5" x14ac:dyDescent="0.2">
      <c r="A6" s="132" t="s">
        <v>101</v>
      </c>
      <c r="B6" s="233" t="s">
        <v>102</v>
      </c>
      <c r="C6" s="233"/>
      <c r="D6" s="233"/>
      <c r="E6" s="114" t="s">
        <v>116</v>
      </c>
    </row>
    <row r="7" spans="1:5" ht="45" customHeight="1" x14ac:dyDescent="0.2">
      <c r="A7" s="133">
        <v>1</v>
      </c>
      <c r="B7" s="229" t="s">
        <v>117</v>
      </c>
      <c r="C7" s="229"/>
      <c r="D7" s="229"/>
      <c r="E7" s="117">
        <v>0</v>
      </c>
    </row>
    <row r="8" spans="1:5" ht="21" customHeight="1" x14ac:dyDescent="0.2">
      <c r="A8" s="133" t="s">
        <v>119</v>
      </c>
      <c r="B8" s="250" t="s">
        <v>118</v>
      </c>
      <c r="C8" s="251"/>
      <c r="D8" s="252"/>
      <c r="E8" s="117">
        <v>0</v>
      </c>
    </row>
    <row r="9" spans="1:5" ht="17.25" customHeight="1" x14ac:dyDescent="0.2">
      <c r="A9" s="133" t="s">
        <v>120</v>
      </c>
      <c r="B9" s="229" t="s">
        <v>123</v>
      </c>
      <c r="C9" s="229"/>
      <c r="D9" s="229"/>
      <c r="E9" s="117">
        <v>0</v>
      </c>
    </row>
    <row r="10" spans="1:5" ht="12.75" customHeight="1" x14ac:dyDescent="0.2">
      <c r="A10" s="133" t="s">
        <v>121</v>
      </c>
      <c r="B10" s="250" t="s">
        <v>124</v>
      </c>
      <c r="C10" s="251"/>
      <c r="D10" s="252"/>
      <c r="E10" s="117">
        <v>0</v>
      </c>
    </row>
    <row r="11" spans="1:5" ht="12.75" customHeight="1" x14ac:dyDescent="0.2">
      <c r="A11" s="133" t="s">
        <v>224</v>
      </c>
      <c r="B11" s="253" t="s">
        <v>225</v>
      </c>
      <c r="C11" s="254"/>
      <c r="D11" s="255"/>
      <c r="E11" s="117">
        <v>0</v>
      </c>
    </row>
    <row r="12" spans="1:5" x14ac:dyDescent="0.2">
      <c r="A12" s="96"/>
      <c r="B12" s="229" t="s">
        <v>122</v>
      </c>
      <c r="C12" s="229"/>
      <c r="D12" s="229"/>
      <c r="E12" s="117">
        <v>0</v>
      </c>
    </row>
  </sheetData>
  <mergeCells count="8">
    <mergeCell ref="A3:E3"/>
    <mergeCell ref="B6:D6"/>
    <mergeCell ref="B7:D7"/>
    <mergeCell ref="B9:D9"/>
    <mergeCell ref="B12:D12"/>
    <mergeCell ref="B8:D8"/>
    <mergeCell ref="B10:D10"/>
    <mergeCell ref="B11:D11"/>
  </mergeCells>
  <pageMargins left="0.7" right="0.7" top="0.75" bottom="0.75" header="0.3" footer="0.3"/>
  <pageSetup paperSize="9" scale="8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12"/>
  <sheetViews>
    <sheetView view="pageLayout" zoomScaleNormal="100" workbookViewId="0">
      <selection activeCell="A3" sqref="A3:E3"/>
    </sheetView>
  </sheetViews>
  <sheetFormatPr defaultRowHeight="11.25" x14ac:dyDescent="0.2"/>
  <cols>
    <col min="1" max="1" width="6.140625" style="20" customWidth="1"/>
    <col min="2" max="2" width="53.42578125" style="20" customWidth="1"/>
    <col min="3" max="3" width="16.5703125" style="20" customWidth="1"/>
    <col min="4" max="4" width="6.28515625" style="20" customWidth="1"/>
    <col min="5" max="5" width="16.5703125" style="20" customWidth="1"/>
    <col min="6" max="16384" width="9.140625" style="20"/>
  </cols>
  <sheetData>
    <row r="1" spans="1:5" ht="67.5" x14ac:dyDescent="0.2">
      <c r="E1" s="95" t="s">
        <v>325</v>
      </c>
    </row>
    <row r="3" spans="1:5" ht="33.950000000000003" customHeight="1" x14ac:dyDescent="0.2">
      <c r="A3" s="231" t="s">
        <v>323</v>
      </c>
      <c r="B3" s="231"/>
      <c r="C3" s="231"/>
      <c r="D3" s="231"/>
      <c r="E3" s="231"/>
    </row>
    <row r="4" spans="1:5" ht="15.95" customHeight="1" x14ac:dyDescent="0.2">
      <c r="C4" s="97"/>
    </row>
    <row r="5" spans="1:5" x14ac:dyDescent="0.2">
      <c r="E5" s="20" t="s">
        <v>114</v>
      </c>
    </row>
    <row r="6" spans="1:5" x14ac:dyDescent="0.2">
      <c r="A6" s="132" t="s">
        <v>101</v>
      </c>
      <c r="B6" s="233" t="s">
        <v>102</v>
      </c>
      <c r="C6" s="233"/>
      <c r="D6" s="233"/>
      <c r="E6" s="114" t="s">
        <v>116</v>
      </c>
    </row>
    <row r="7" spans="1:5" ht="45" customHeight="1" x14ac:dyDescent="0.2">
      <c r="A7" s="133">
        <v>1</v>
      </c>
      <c r="B7" s="229" t="s">
        <v>117</v>
      </c>
      <c r="C7" s="229"/>
      <c r="D7" s="229"/>
      <c r="E7" s="117">
        <v>0</v>
      </c>
    </row>
    <row r="8" spans="1:5" ht="21" customHeight="1" x14ac:dyDescent="0.2">
      <c r="A8" s="133" t="s">
        <v>119</v>
      </c>
      <c r="B8" s="250" t="s">
        <v>118</v>
      </c>
      <c r="C8" s="251"/>
      <c r="D8" s="252"/>
      <c r="E8" s="117">
        <v>0</v>
      </c>
    </row>
    <row r="9" spans="1:5" ht="17.25" customHeight="1" x14ac:dyDescent="0.2">
      <c r="A9" s="133" t="s">
        <v>120</v>
      </c>
      <c r="B9" s="229" t="s">
        <v>123</v>
      </c>
      <c r="C9" s="229"/>
      <c r="D9" s="229"/>
      <c r="E9" s="117">
        <v>0</v>
      </c>
    </row>
    <row r="10" spans="1:5" ht="12.75" customHeight="1" x14ac:dyDescent="0.2">
      <c r="A10" s="133" t="s">
        <v>121</v>
      </c>
      <c r="B10" s="250" t="s">
        <v>124</v>
      </c>
      <c r="C10" s="251"/>
      <c r="D10" s="252"/>
      <c r="E10" s="117">
        <v>0</v>
      </c>
    </row>
    <row r="11" spans="1:5" ht="12.75" customHeight="1" x14ac:dyDescent="0.2">
      <c r="A11" s="133" t="s">
        <v>224</v>
      </c>
      <c r="B11" s="253" t="s">
        <v>225</v>
      </c>
      <c r="C11" s="254"/>
      <c r="D11" s="255"/>
      <c r="E11" s="117">
        <v>0</v>
      </c>
    </row>
    <row r="12" spans="1:5" x14ac:dyDescent="0.2">
      <c r="A12" s="96"/>
      <c r="B12" s="229" t="s">
        <v>122</v>
      </c>
      <c r="C12" s="229"/>
      <c r="D12" s="229"/>
      <c r="E12" s="117">
        <v>0</v>
      </c>
    </row>
  </sheetData>
  <mergeCells count="8">
    <mergeCell ref="B11:D11"/>
    <mergeCell ref="B12:D12"/>
    <mergeCell ref="A3:E3"/>
    <mergeCell ref="B6:D6"/>
    <mergeCell ref="B7:D7"/>
    <mergeCell ref="B8:D8"/>
    <mergeCell ref="B9:D9"/>
    <mergeCell ref="B10:D10"/>
  </mergeCells>
  <pageMargins left="0.7" right="0.7" top="0.75" bottom="0.75" header="0.3" footer="0.3"/>
  <pageSetup paperSize="9" scale="8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12"/>
  <sheetViews>
    <sheetView view="pageLayout" zoomScaleNormal="100" workbookViewId="0">
      <selection activeCell="J3" sqref="J3:K3"/>
    </sheetView>
  </sheetViews>
  <sheetFormatPr defaultRowHeight="11.25" x14ac:dyDescent="0.2"/>
  <cols>
    <col min="1" max="1" width="6.140625" style="20" customWidth="1"/>
    <col min="2" max="2" width="53.42578125" style="20" customWidth="1"/>
    <col min="3" max="3" width="16.5703125" style="20" customWidth="1"/>
    <col min="4" max="4" width="6.28515625" style="20" customWidth="1"/>
    <col min="5" max="5" width="16.5703125" style="20" customWidth="1"/>
    <col min="6" max="16384" width="9.140625" style="20"/>
  </cols>
  <sheetData>
    <row r="1" spans="1:5" ht="78.75" x14ac:dyDescent="0.2">
      <c r="E1" s="95" t="s">
        <v>324</v>
      </c>
    </row>
    <row r="3" spans="1:5" ht="33.950000000000003" customHeight="1" x14ac:dyDescent="0.2">
      <c r="A3" s="231" t="s">
        <v>461</v>
      </c>
      <c r="B3" s="231"/>
      <c r="C3" s="231"/>
      <c r="D3" s="231"/>
      <c r="E3" s="231"/>
    </row>
    <row r="4" spans="1:5" ht="15.95" customHeight="1" x14ac:dyDescent="0.2">
      <c r="C4" s="97"/>
    </row>
    <row r="5" spans="1:5" x14ac:dyDescent="0.2">
      <c r="E5" s="20" t="s">
        <v>114</v>
      </c>
    </row>
    <row r="6" spans="1:5" x14ac:dyDescent="0.2">
      <c r="A6" s="132" t="s">
        <v>101</v>
      </c>
      <c r="B6" s="233" t="s">
        <v>102</v>
      </c>
      <c r="C6" s="233"/>
      <c r="D6" s="233"/>
      <c r="E6" s="114" t="s">
        <v>116</v>
      </c>
    </row>
    <row r="7" spans="1:5" ht="45" customHeight="1" x14ac:dyDescent="0.2">
      <c r="A7" s="133">
        <v>1</v>
      </c>
      <c r="B7" s="229" t="s">
        <v>117</v>
      </c>
      <c r="C7" s="229"/>
      <c r="D7" s="229"/>
      <c r="E7" s="117">
        <v>0</v>
      </c>
    </row>
    <row r="8" spans="1:5" ht="21" customHeight="1" x14ac:dyDescent="0.2">
      <c r="A8" s="133" t="s">
        <v>119</v>
      </c>
      <c r="B8" s="250" t="s">
        <v>118</v>
      </c>
      <c r="C8" s="251"/>
      <c r="D8" s="252"/>
      <c r="E8" s="117">
        <v>0</v>
      </c>
    </row>
    <row r="9" spans="1:5" ht="17.25" customHeight="1" x14ac:dyDescent="0.2">
      <c r="A9" s="133" t="s">
        <v>120</v>
      </c>
      <c r="B9" s="229" t="s">
        <v>123</v>
      </c>
      <c r="C9" s="229"/>
      <c r="D9" s="229"/>
      <c r="E9" s="117">
        <v>0</v>
      </c>
    </row>
    <row r="10" spans="1:5" ht="12.75" customHeight="1" x14ac:dyDescent="0.2">
      <c r="A10" s="133" t="s">
        <v>121</v>
      </c>
      <c r="B10" s="250" t="s">
        <v>124</v>
      </c>
      <c r="C10" s="251"/>
      <c r="D10" s="252"/>
      <c r="E10" s="117">
        <v>0</v>
      </c>
    </row>
    <row r="11" spans="1:5" ht="12.75" customHeight="1" x14ac:dyDescent="0.2">
      <c r="A11" s="133" t="s">
        <v>224</v>
      </c>
      <c r="B11" s="253" t="s">
        <v>225</v>
      </c>
      <c r="C11" s="254"/>
      <c r="D11" s="255"/>
      <c r="E11" s="117">
        <v>0</v>
      </c>
    </row>
    <row r="12" spans="1:5" x14ac:dyDescent="0.2">
      <c r="A12" s="96"/>
      <c r="B12" s="229" t="s">
        <v>122</v>
      </c>
      <c r="C12" s="229"/>
      <c r="D12" s="229"/>
      <c r="E12" s="117">
        <v>0</v>
      </c>
    </row>
  </sheetData>
  <mergeCells count="8">
    <mergeCell ref="B11:D11"/>
    <mergeCell ref="B12:D12"/>
    <mergeCell ref="A3:E3"/>
    <mergeCell ref="B6:D6"/>
    <mergeCell ref="B7:D7"/>
    <mergeCell ref="B8:D8"/>
    <mergeCell ref="B9:D9"/>
    <mergeCell ref="B10:D10"/>
  </mergeCells>
  <pageMargins left="0.7" right="0.7" top="0.75" bottom="0.75" header="0.3" footer="0.3"/>
  <pageSetup paperSize="9" scale="8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7" sqref="N17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194"/>
  <sheetViews>
    <sheetView zoomScaleNormal="100" workbookViewId="0">
      <selection activeCell="M8" sqref="M8"/>
    </sheetView>
  </sheetViews>
  <sheetFormatPr defaultRowHeight="11.25" x14ac:dyDescent="0.2"/>
  <cols>
    <col min="1" max="1" width="50.42578125" style="17" customWidth="1"/>
    <col min="2" max="2" width="5.42578125" style="18" customWidth="1"/>
    <col min="3" max="3" width="5.28515625" style="18" customWidth="1"/>
    <col min="4" max="4" width="10.5703125" style="19" customWidth="1"/>
    <col min="5" max="5" width="7.140625" style="20" customWidth="1"/>
    <col min="6" max="6" width="17.28515625" style="18" customWidth="1"/>
    <col min="7" max="16384" width="9.140625" style="20"/>
  </cols>
  <sheetData>
    <row r="1" spans="1:7" ht="44.25" customHeight="1" x14ac:dyDescent="0.2">
      <c r="E1" s="213" t="s">
        <v>311</v>
      </c>
      <c r="F1" s="213"/>
    </row>
    <row r="2" spans="1:7" ht="45" customHeight="1" x14ac:dyDescent="0.2">
      <c r="A2" s="212" t="s">
        <v>434</v>
      </c>
      <c r="B2" s="212"/>
      <c r="C2" s="212"/>
      <c r="D2" s="212"/>
      <c r="E2" s="212"/>
      <c r="F2" s="212"/>
    </row>
    <row r="3" spans="1:7" ht="21" customHeight="1" x14ac:dyDescent="0.2"/>
    <row r="4" spans="1:7" x14ac:dyDescent="0.2">
      <c r="F4" s="18" t="s">
        <v>327</v>
      </c>
    </row>
    <row r="5" spans="1:7" ht="81" customHeight="1" x14ac:dyDescent="0.2">
      <c r="A5" s="22" t="s">
        <v>25</v>
      </c>
      <c r="B5" s="22" t="s">
        <v>26</v>
      </c>
      <c r="C5" s="22" t="s">
        <v>27</v>
      </c>
      <c r="D5" s="23" t="s">
        <v>28</v>
      </c>
      <c r="E5" s="22" t="s">
        <v>29</v>
      </c>
      <c r="F5" s="24" t="s">
        <v>431</v>
      </c>
    </row>
    <row r="6" spans="1:7" ht="22.5" customHeight="1" x14ac:dyDescent="0.2">
      <c r="A6" s="25" t="s">
        <v>30</v>
      </c>
      <c r="B6" s="26">
        <v>1</v>
      </c>
      <c r="C6" s="26">
        <v>0</v>
      </c>
      <c r="D6" s="27" t="s">
        <v>137</v>
      </c>
      <c r="E6" s="28" t="s">
        <v>137</v>
      </c>
      <c r="F6" s="29">
        <f>F7+F13+F19+F30+F36</f>
        <v>18233.29</v>
      </c>
      <c r="G6" s="20">
        <v>18231.29</v>
      </c>
    </row>
    <row r="7" spans="1:7" ht="22.5" customHeight="1" x14ac:dyDescent="0.2">
      <c r="A7" s="30" t="s">
        <v>31</v>
      </c>
      <c r="B7" s="31">
        <v>1</v>
      </c>
      <c r="C7" s="31">
        <v>2</v>
      </c>
      <c r="D7" s="32" t="s">
        <v>137</v>
      </c>
      <c r="E7" s="33" t="s">
        <v>137</v>
      </c>
      <c r="F7" s="34">
        <f t="shared" ref="F7" si="0">F8</f>
        <v>1875</v>
      </c>
    </row>
    <row r="8" spans="1:7" ht="36.75" customHeight="1" x14ac:dyDescent="0.2">
      <c r="A8" s="35" t="s">
        <v>342</v>
      </c>
      <c r="B8" s="31">
        <v>1</v>
      </c>
      <c r="C8" s="31">
        <v>2</v>
      </c>
      <c r="D8" s="32" t="s">
        <v>339</v>
      </c>
      <c r="E8" s="33" t="s">
        <v>137</v>
      </c>
      <c r="F8" s="34">
        <f>F9</f>
        <v>1875</v>
      </c>
    </row>
    <row r="9" spans="1:7" ht="35.25" customHeight="1" x14ac:dyDescent="0.2">
      <c r="A9" s="35" t="s">
        <v>210</v>
      </c>
      <c r="B9" s="31">
        <v>1</v>
      </c>
      <c r="C9" s="31">
        <v>2</v>
      </c>
      <c r="D9" s="32" t="s">
        <v>340</v>
      </c>
      <c r="E9" s="33"/>
      <c r="F9" s="34">
        <f>+F10</f>
        <v>1875</v>
      </c>
    </row>
    <row r="10" spans="1:7" ht="32.25" customHeight="1" x14ac:dyDescent="0.2">
      <c r="A10" s="35" t="s">
        <v>189</v>
      </c>
      <c r="B10" s="31">
        <v>1</v>
      </c>
      <c r="C10" s="31">
        <v>2</v>
      </c>
      <c r="D10" s="32" t="s">
        <v>341</v>
      </c>
      <c r="E10" s="33" t="s">
        <v>137</v>
      </c>
      <c r="F10" s="34">
        <f>F11</f>
        <v>1875</v>
      </c>
    </row>
    <row r="11" spans="1:7" ht="47.25" customHeight="1" x14ac:dyDescent="0.2">
      <c r="A11" s="36" t="s">
        <v>141</v>
      </c>
      <c r="B11" s="31">
        <v>1</v>
      </c>
      <c r="C11" s="31">
        <v>2</v>
      </c>
      <c r="D11" s="32" t="s">
        <v>341</v>
      </c>
      <c r="E11" s="33" t="s">
        <v>142</v>
      </c>
      <c r="F11" s="34">
        <f>F12</f>
        <v>1875</v>
      </c>
    </row>
    <row r="12" spans="1:7" ht="25.5" customHeight="1" x14ac:dyDescent="0.2">
      <c r="A12" s="36" t="s">
        <v>145</v>
      </c>
      <c r="B12" s="31">
        <v>1</v>
      </c>
      <c r="C12" s="31">
        <v>2</v>
      </c>
      <c r="D12" s="32" t="s">
        <v>341</v>
      </c>
      <c r="E12" s="33" t="s">
        <v>146</v>
      </c>
      <c r="F12" s="34">
        <v>1875</v>
      </c>
    </row>
    <row r="13" spans="1:7" ht="38.25" customHeight="1" x14ac:dyDescent="0.2">
      <c r="A13" s="36" t="s">
        <v>32</v>
      </c>
      <c r="B13" s="31">
        <v>1</v>
      </c>
      <c r="C13" s="31">
        <v>4</v>
      </c>
      <c r="D13" s="32"/>
      <c r="E13" s="33"/>
      <c r="F13" s="34">
        <f t="shared" ref="F13:F17" si="1">F14</f>
        <v>10441</v>
      </c>
    </row>
    <row r="14" spans="1:7" ht="33.75" customHeight="1" x14ac:dyDescent="0.2">
      <c r="A14" s="35" t="s">
        <v>342</v>
      </c>
      <c r="B14" s="31">
        <v>1</v>
      </c>
      <c r="C14" s="31">
        <v>4</v>
      </c>
      <c r="D14" s="32" t="s">
        <v>339</v>
      </c>
      <c r="E14" s="33" t="s">
        <v>137</v>
      </c>
      <c r="F14" s="34">
        <f>F15</f>
        <v>10441</v>
      </c>
    </row>
    <row r="15" spans="1:7" ht="33.75" customHeight="1" x14ac:dyDescent="0.2">
      <c r="A15" s="35" t="s">
        <v>211</v>
      </c>
      <c r="B15" s="31">
        <v>1</v>
      </c>
      <c r="C15" s="31">
        <v>4</v>
      </c>
      <c r="D15" s="32" t="s">
        <v>340</v>
      </c>
      <c r="E15" s="33"/>
      <c r="F15" s="34">
        <f t="shared" si="1"/>
        <v>10441</v>
      </c>
    </row>
    <row r="16" spans="1:7" ht="11.25" customHeight="1" x14ac:dyDescent="0.2">
      <c r="A16" s="35" t="s">
        <v>128</v>
      </c>
      <c r="B16" s="31">
        <v>1</v>
      </c>
      <c r="C16" s="31">
        <v>4</v>
      </c>
      <c r="D16" s="32" t="s">
        <v>343</v>
      </c>
      <c r="E16" s="33" t="s">
        <v>137</v>
      </c>
      <c r="F16" s="34">
        <f t="shared" si="1"/>
        <v>10441</v>
      </c>
    </row>
    <row r="17" spans="1:6" ht="45" customHeight="1" x14ac:dyDescent="0.2">
      <c r="A17" s="36" t="s">
        <v>141</v>
      </c>
      <c r="B17" s="31">
        <v>1</v>
      </c>
      <c r="C17" s="31">
        <v>4</v>
      </c>
      <c r="D17" s="32" t="s">
        <v>343</v>
      </c>
      <c r="E17" s="33" t="s">
        <v>142</v>
      </c>
      <c r="F17" s="34">
        <f t="shared" si="1"/>
        <v>10441</v>
      </c>
    </row>
    <row r="18" spans="1:6" ht="22.5" x14ac:dyDescent="0.2">
      <c r="A18" s="36" t="s">
        <v>145</v>
      </c>
      <c r="B18" s="31">
        <v>1</v>
      </c>
      <c r="C18" s="31">
        <v>4</v>
      </c>
      <c r="D18" s="32" t="s">
        <v>343</v>
      </c>
      <c r="E18" s="33" t="s">
        <v>146</v>
      </c>
      <c r="F18" s="34">
        <v>10441</v>
      </c>
    </row>
    <row r="19" spans="1:6" ht="38.25" customHeight="1" x14ac:dyDescent="0.2">
      <c r="A19" s="36" t="s">
        <v>201</v>
      </c>
      <c r="B19" s="31">
        <v>1</v>
      </c>
      <c r="C19" s="31">
        <v>6</v>
      </c>
      <c r="D19" s="32"/>
      <c r="E19" s="33"/>
      <c r="F19" s="34">
        <f>F25+F20</f>
        <v>20.900000000000002</v>
      </c>
    </row>
    <row r="20" spans="1:6" ht="38.25" customHeight="1" x14ac:dyDescent="0.2">
      <c r="A20" s="35" t="s">
        <v>342</v>
      </c>
      <c r="B20" s="31">
        <v>1</v>
      </c>
      <c r="C20" s="31">
        <v>6</v>
      </c>
      <c r="D20" s="32" t="s">
        <v>339</v>
      </c>
      <c r="E20" s="33"/>
      <c r="F20" s="34">
        <f>F21</f>
        <v>0.6</v>
      </c>
    </row>
    <row r="21" spans="1:6" ht="38.25" customHeight="1" x14ac:dyDescent="0.2">
      <c r="A21" s="35" t="s">
        <v>211</v>
      </c>
      <c r="B21" s="31">
        <v>1</v>
      </c>
      <c r="C21" s="31">
        <v>6</v>
      </c>
      <c r="D21" s="32" t="s">
        <v>340</v>
      </c>
      <c r="E21" s="33"/>
      <c r="F21" s="34">
        <f>F22</f>
        <v>0.6</v>
      </c>
    </row>
    <row r="22" spans="1:6" ht="50.25" customHeight="1" x14ac:dyDescent="0.2">
      <c r="A22" s="36" t="s">
        <v>200</v>
      </c>
      <c r="B22" s="31">
        <v>1</v>
      </c>
      <c r="C22" s="31">
        <v>6</v>
      </c>
      <c r="D22" s="32" t="s">
        <v>344</v>
      </c>
      <c r="E22" s="33"/>
      <c r="F22" s="34">
        <f>F23</f>
        <v>0.6</v>
      </c>
    </row>
    <row r="23" spans="1:6" ht="15" customHeight="1" x14ac:dyDescent="0.2">
      <c r="A23" s="36" t="s">
        <v>153</v>
      </c>
      <c r="B23" s="31"/>
      <c r="C23" s="31"/>
      <c r="D23" s="32" t="s">
        <v>344</v>
      </c>
      <c r="E23" s="33">
        <v>500</v>
      </c>
      <c r="F23" s="34">
        <f>F24</f>
        <v>0.6</v>
      </c>
    </row>
    <row r="24" spans="1:6" ht="15.75" customHeight="1" x14ac:dyDescent="0.2">
      <c r="A24" s="36" t="s">
        <v>136</v>
      </c>
      <c r="B24" s="31">
        <v>1</v>
      </c>
      <c r="C24" s="31">
        <v>6</v>
      </c>
      <c r="D24" s="32" t="s">
        <v>344</v>
      </c>
      <c r="E24" s="33">
        <v>540</v>
      </c>
      <c r="F24" s="34">
        <v>0.6</v>
      </c>
    </row>
    <row r="25" spans="1:6" ht="18" customHeight="1" x14ac:dyDescent="0.2">
      <c r="A25" s="35" t="s">
        <v>154</v>
      </c>
      <c r="B25" s="31">
        <v>1</v>
      </c>
      <c r="C25" s="31">
        <v>6</v>
      </c>
      <c r="D25" s="32" t="s">
        <v>338</v>
      </c>
      <c r="E25" s="33"/>
      <c r="F25" s="34">
        <f>F26</f>
        <v>20.3</v>
      </c>
    </row>
    <row r="26" spans="1:6" ht="24" customHeight="1" x14ac:dyDescent="0.2">
      <c r="A26" s="176" t="s">
        <v>427</v>
      </c>
      <c r="B26" s="31">
        <v>1</v>
      </c>
      <c r="C26" s="31">
        <v>6</v>
      </c>
      <c r="D26" s="32" t="s">
        <v>345</v>
      </c>
      <c r="E26" s="33"/>
      <c r="F26" s="34">
        <f>F27</f>
        <v>20.3</v>
      </c>
    </row>
    <row r="27" spans="1:6" ht="45" customHeight="1" x14ac:dyDescent="0.2">
      <c r="A27" s="36" t="s">
        <v>200</v>
      </c>
      <c r="B27" s="31">
        <v>1</v>
      </c>
      <c r="C27" s="31">
        <v>6</v>
      </c>
      <c r="D27" s="32" t="s">
        <v>346</v>
      </c>
      <c r="E27" s="33"/>
      <c r="F27" s="34">
        <f t="shared" ref="F27:F28" si="2">F28</f>
        <v>20.3</v>
      </c>
    </row>
    <row r="28" spans="1:6" ht="11.25" customHeight="1" x14ac:dyDescent="0.2">
      <c r="A28" s="36" t="s">
        <v>153</v>
      </c>
      <c r="B28" s="31">
        <v>1</v>
      </c>
      <c r="C28" s="31">
        <v>6</v>
      </c>
      <c r="D28" s="32" t="s">
        <v>346</v>
      </c>
      <c r="E28" s="33">
        <v>500</v>
      </c>
      <c r="F28" s="34">
        <f t="shared" si="2"/>
        <v>20.3</v>
      </c>
    </row>
    <row r="29" spans="1:6" ht="11.25" customHeight="1" x14ac:dyDescent="0.2">
      <c r="A29" s="36" t="s">
        <v>136</v>
      </c>
      <c r="B29" s="31">
        <v>1</v>
      </c>
      <c r="C29" s="31">
        <v>6</v>
      </c>
      <c r="D29" s="32" t="s">
        <v>346</v>
      </c>
      <c r="E29" s="33">
        <v>540</v>
      </c>
      <c r="F29" s="34">
        <v>20.3</v>
      </c>
    </row>
    <row r="30" spans="1:6" ht="11.25" customHeight="1" x14ac:dyDescent="0.2">
      <c r="A30" s="30" t="s">
        <v>33</v>
      </c>
      <c r="B30" s="31">
        <v>1</v>
      </c>
      <c r="C30" s="31">
        <v>11</v>
      </c>
      <c r="D30" s="32"/>
      <c r="E30" s="33" t="s">
        <v>137</v>
      </c>
      <c r="F30" s="34">
        <f t="shared" ref="F30:F34" si="3">F31</f>
        <v>50</v>
      </c>
    </row>
    <row r="31" spans="1:6" ht="12.75" customHeight="1" x14ac:dyDescent="0.2">
      <c r="A31" s="35" t="s">
        <v>154</v>
      </c>
      <c r="B31" s="31">
        <v>1</v>
      </c>
      <c r="C31" s="31">
        <v>11</v>
      </c>
      <c r="D31" s="32" t="s">
        <v>338</v>
      </c>
      <c r="E31" s="33" t="s">
        <v>137</v>
      </c>
      <c r="F31" s="34">
        <f t="shared" si="3"/>
        <v>50</v>
      </c>
    </row>
    <row r="32" spans="1:6" ht="26.25" customHeight="1" x14ac:dyDescent="0.2">
      <c r="A32" s="35" t="s">
        <v>212</v>
      </c>
      <c r="B32" s="31">
        <v>1</v>
      </c>
      <c r="C32" s="31">
        <v>11</v>
      </c>
      <c r="D32" s="32" t="s">
        <v>348</v>
      </c>
      <c r="E32" s="33" t="s">
        <v>137</v>
      </c>
      <c r="F32" s="34">
        <f>F33</f>
        <v>50</v>
      </c>
    </row>
    <row r="33" spans="1:6" ht="12" customHeight="1" x14ac:dyDescent="0.2">
      <c r="A33" s="35" t="s">
        <v>337</v>
      </c>
      <c r="B33" s="31">
        <v>1</v>
      </c>
      <c r="C33" s="31">
        <v>11</v>
      </c>
      <c r="D33" s="32" t="s">
        <v>349</v>
      </c>
      <c r="E33" s="33"/>
      <c r="F33" s="34">
        <f t="shared" si="3"/>
        <v>50</v>
      </c>
    </row>
    <row r="34" spans="1:6" ht="11.25" customHeight="1" x14ac:dyDescent="0.2">
      <c r="A34" s="36" t="s">
        <v>147</v>
      </c>
      <c r="B34" s="31">
        <v>1</v>
      </c>
      <c r="C34" s="31">
        <v>11</v>
      </c>
      <c r="D34" s="32" t="s">
        <v>349</v>
      </c>
      <c r="E34" s="33" t="s">
        <v>148</v>
      </c>
      <c r="F34" s="34">
        <f t="shared" si="3"/>
        <v>50</v>
      </c>
    </row>
    <row r="35" spans="1:6" x14ac:dyDescent="0.2">
      <c r="A35" s="36" t="s">
        <v>131</v>
      </c>
      <c r="B35" s="31">
        <v>1</v>
      </c>
      <c r="C35" s="31">
        <v>11</v>
      </c>
      <c r="D35" s="32" t="s">
        <v>349</v>
      </c>
      <c r="E35" s="33" t="s">
        <v>125</v>
      </c>
      <c r="F35" s="34">
        <v>50</v>
      </c>
    </row>
    <row r="36" spans="1:6" ht="11.25" customHeight="1" x14ac:dyDescent="0.2">
      <c r="A36" s="30" t="s">
        <v>34</v>
      </c>
      <c r="B36" s="31">
        <v>1</v>
      </c>
      <c r="C36" s="31">
        <v>13</v>
      </c>
      <c r="D36" s="32" t="s">
        <v>137</v>
      </c>
      <c r="E36" s="33" t="s">
        <v>137</v>
      </c>
      <c r="F36" s="34">
        <f>F37+F49+F56</f>
        <v>5846.3899999999994</v>
      </c>
    </row>
    <row r="37" spans="1:6" ht="22.5" customHeight="1" x14ac:dyDescent="0.2">
      <c r="A37" s="35" t="s">
        <v>342</v>
      </c>
      <c r="B37" s="31">
        <v>1</v>
      </c>
      <c r="C37" s="31">
        <v>13</v>
      </c>
      <c r="D37" s="32" t="s">
        <v>339</v>
      </c>
      <c r="E37" s="33" t="s">
        <v>137</v>
      </c>
      <c r="F37" s="34">
        <f>F38</f>
        <v>4915.6899999999996</v>
      </c>
    </row>
    <row r="38" spans="1:6" ht="35.25" customHeight="1" x14ac:dyDescent="0.2">
      <c r="A38" s="35" t="s">
        <v>210</v>
      </c>
      <c r="B38" s="31">
        <v>1</v>
      </c>
      <c r="C38" s="31">
        <v>2</v>
      </c>
      <c r="D38" s="32" t="s">
        <v>340</v>
      </c>
      <c r="E38" s="33" t="s">
        <v>137</v>
      </c>
      <c r="F38" s="34">
        <f>F39+F46</f>
        <v>4915.6899999999996</v>
      </c>
    </row>
    <row r="39" spans="1:6" ht="25.5" customHeight="1" x14ac:dyDescent="0.2">
      <c r="A39" s="35" t="s">
        <v>192</v>
      </c>
      <c r="B39" s="31">
        <v>1</v>
      </c>
      <c r="C39" s="31">
        <v>13</v>
      </c>
      <c r="D39" s="32" t="s">
        <v>351</v>
      </c>
      <c r="E39" s="33"/>
      <c r="F39" s="34">
        <f>F42+F40+F44</f>
        <v>4868.29</v>
      </c>
    </row>
    <row r="40" spans="1:6" ht="47.25" customHeight="1" x14ac:dyDescent="0.2">
      <c r="A40" s="36" t="s">
        <v>141</v>
      </c>
      <c r="B40" s="31">
        <v>1</v>
      </c>
      <c r="C40" s="31">
        <v>13</v>
      </c>
      <c r="D40" s="32" t="s">
        <v>351</v>
      </c>
      <c r="E40" s="33" t="s">
        <v>142</v>
      </c>
      <c r="F40" s="34">
        <f>F41</f>
        <v>4688</v>
      </c>
    </row>
    <row r="41" spans="1:6" ht="14.25" customHeight="1" x14ac:dyDescent="0.2">
      <c r="A41" s="36" t="s">
        <v>143</v>
      </c>
      <c r="B41" s="31">
        <v>1</v>
      </c>
      <c r="C41" s="31">
        <v>13</v>
      </c>
      <c r="D41" s="32" t="s">
        <v>351</v>
      </c>
      <c r="E41" s="33" t="s">
        <v>144</v>
      </c>
      <c r="F41" s="34">
        <v>4688</v>
      </c>
    </row>
    <row r="42" spans="1:6" ht="22.5" customHeight="1" x14ac:dyDescent="0.2">
      <c r="A42" s="36" t="s">
        <v>226</v>
      </c>
      <c r="B42" s="31">
        <v>1</v>
      </c>
      <c r="C42" s="31">
        <v>13</v>
      </c>
      <c r="D42" s="32" t="s">
        <v>351</v>
      </c>
      <c r="E42" s="33" t="s">
        <v>138</v>
      </c>
      <c r="F42" s="34">
        <f>F43</f>
        <v>123.69</v>
      </c>
    </row>
    <row r="43" spans="1:6" ht="22.5" x14ac:dyDescent="0.2">
      <c r="A43" s="36" t="s">
        <v>139</v>
      </c>
      <c r="B43" s="31">
        <v>1</v>
      </c>
      <c r="C43" s="31">
        <v>13</v>
      </c>
      <c r="D43" s="32" t="s">
        <v>351</v>
      </c>
      <c r="E43" s="33" t="s">
        <v>140</v>
      </c>
      <c r="F43" s="34">
        <v>123.69</v>
      </c>
    </row>
    <row r="44" spans="1:6" x14ac:dyDescent="0.2">
      <c r="A44" s="36" t="s">
        <v>147</v>
      </c>
      <c r="B44" s="31">
        <v>1</v>
      </c>
      <c r="C44" s="31">
        <v>13</v>
      </c>
      <c r="D44" s="32" t="s">
        <v>351</v>
      </c>
      <c r="E44" s="33" t="s">
        <v>148</v>
      </c>
      <c r="F44" s="34">
        <f>F45</f>
        <v>56.6</v>
      </c>
    </row>
    <row r="45" spans="1:6" x14ac:dyDescent="0.2">
      <c r="A45" s="36" t="s">
        <v>149</v>
      </c>
      <c r="B45" s="31">
        <v>1</v>
      </c>
      <c r="C45" s="31">
        <v>13</v>
      </c>
      <c r="D45" s="32" t="s">
        <v>351</v>
      </c>
      <c r="E45" s="33" t="s">
        <v>150</v>
      </c>
      <c r="F45" s="34">
        <v>56.6</v>
      </c>
    </row>
    <row r="46" spans="1:6" x14ac:dyDescent="0.2">
      <c r="A46" s="5" t="s">
        <v>191</v>
      </c>
      <c r="B46" s="31">
        <v>1</v>
      </c>
      <c r="C46" s="31">
        <v>13</v>
      </c>
      <c r="D46" s="32" t="s">
        <v>350</v>
      </c>
      <c r="E46" s="33"/>
      <c r="F46" s="34">
        <f>F47</f>
        <v>47.4</v>
      </c>
    </row>
    <row r="47" spans="1:6" x14ac:dyDescent="0.2">
      <c r="A47" s="36" t="s">
        <v>147</v>
      </c>
      <c r="B47" s="31">
        <v>1</v>
      </c>
      <c r="C47" s="31">
        <v>13</v>
      </c>
      <c r="D47" s="32" t="s">
        <v>350</v>
      </c>
      <c r="E47" s="33" t="s">
        <v>148</v>
      </c>
      <c r="F47" s="34">
        <f>F48</f>
        <v>47.4</v>
      </c>
    </row>
    <row r="48" spans="1:6" x14ac:dyDescent="0.2">
      <c r="A48" s="36" t="s">
        <v>149</v>
      </c>
      <c r="B48" s="31">
        <v>1</v>
      </c>
      <c r="C48" s="31">
        <v>13</v>
      </c>
      <c r="D48" s="32" t="s">
        <v>350</v>
      </c>
      <c r="E48" s="33" t="s">
        <v>150</v>
      </c>
      <c r="F48" s="34">
        <v>47.4</v>
      </c>
    </row>
    <row r="49" spans="1:6" ht="29.25" customHeight="1" x14ac:dyDescent="0.2">
      <c r="A49" s="36" t="s">
        <v>353</v>
      </c>
      <c r="B49" s="31">
        <v>1</v>
      </c>
      <c r="C49" s="31">
        <v>13</v>
      </c>
      <c r="D49" s="32" t="s">
        <v>352</v>
      </c>
      <c r="E49" s="33"/>
      <c r="F49" s="34">
        <f>F50</f>
        <v>928.7</v>
      </c>
    </row>
    <row r="50" spans="1:6" ht="35.25" customHeight="1" x14ac:dyDescent="0.2">
      <c r="A50" s="36" t="s">
        <v>213</v>
      </c>
      <c r="B50" s="31">
        <v>1</v>
      </c>
      <c r="C50" s="31">
        <v>13</v>
      </c>
      <c r="D50" s="32" t="s">
        <v>354</v>
      </c>
      <c r="E50" s="33"/>
      <c r="F50" s="34">
        <f>F51</f>
        <v>928.7</v>
      </c>
    </row>
    <row r="51" spans="1:6" ht="23.25" customHeight="1" x14ac:dyDescent="0.2">
      <c r="A51" s="36" t="s">
        <v>192</v>
      </c>
      <c r="B51" s="31">
        <v>1</v>
      </c>
      <c r="C51" s="31">
        <v>13</v>
      </c>
      <c r="D51" s="32" t="s">
        <v>355</v>
      </c>
      <c r="E51" s="33"/>
      <c r="F51" s="34">
        <f>F52+F54</f>
        <v>928.7</v>
      </c>
    </row>
    <row r="52" spans="1:6" ht="22.5" x14ac:dyDescent="0.2">
      <c r="A52" s="36" t="s">
        <v>226</v>
      </c>
      <c r="B52" s="31">
        <v>1</v>
      </c>
      <c r="C52" s="31">
        <v>13</v>
      </c>
      <c r="D52" s="32" t="s">
        <v>355</v>
      </c>
      <c r="E52" s="33" t="s">
        <v>138</v>
      </c>
      <c r="F52" s="34">
        <f>F53</f>
        <v>900.7</v>
      </c>
    </row>
    <row r="53" spans="1:6" ht="22.5" x14ac:dyDescent="0.2">
      <c r="A53" s="36" t="s">
        <v>139</v>
      </c>
      <c r="B53" s="31">
        <v>1</v>
      </c>
      <c r="C53" s="31">
        <v>13</v>
      </c>
      <c r="D53" s="32" t="s">
        <v>355</v>
      </c>
      <c r="E53" s="33" t="s">
        <v>140</v>
      </c>
      <c r="F53" s="34">
        <v>900.7</v>
      </c>
    </row>
    <row r="54" spans="1:6" x14ac:dyDescent="0.2">
      <c r="A54" s="36" t="s">
        <v>147</v>
      </c>
      <c r="B54" s="31">
        <v>1</v>
      </c>
      <c r="C54" s="31">
        <v>13</v>
      </c>
      <c r="D54" s="32" t="s">
        <v>355</v>
      </c>
      <c r="E54" s="33" t="s">
        <v>148</v>
      </c>
      <c r="F54" s="34">
        <f>F55</f>
        <v>28</v>
      </c>
    </row>
    <row r="55" spans="1:6" x14ac:dyDescent="0.2">
      <c r="A55" s="36" t="s">
        <v>149</v>
      </c>
      <c r="B55" s="31">
        <v>1</v>
      </c>
      <c r="C55" s="31">
        <v>13</v>
      </c>
      <c r="D55" s="32" t="s">
        <v>355</v>
      </c>
      <c r="E55" s="33" t="s">
        <v>150</v>
      </c>
      <c r="F55" s="34">
        <v>28</v>
      </c>
    </row>
    <row r="56" spans="1:6" ht="36.75" customHeight="1" x14ac:dyDescent="0.2">
      <c r="A56" s="36" t="s">
        <v>474</v>
      </c>
      <c r="B56" s="31">
        <v>1</v>
      </c>
      <c r="C56" s="31">
        <v>13</v>
      </c>
      <c r="D56" s="32" t="s">
        <v>357</v>
      </c>
      <c r="E56" s="33"/>
      <c r="F56" s="34">
        <f>F57+F62</f>
        <v>2</v>
      </c>
    </row>
    <row r="57" spans="1:6" ht="30" customHeight="1" x14ac:dyDescent="0.2">
      <c r="A57" s="36" t="s">
        <v>412</v>
      </c>
      <c r="B57" s="31">
        <v>1</v>
      </c>
      <c r="C57" s="31">
        <v>13</v>
      </c>
      <c r="D57" s="32" t="s">
        <v>414</v>
      </c>
      <c r="E57" s="33"/>
      <c r="F57" s="34">
        <f>F58</f>
        <v>1</v>
      </c>
    </row>
    <row r="58" spans="1:6" ht="36.75" customHeight="1" x14ac:dyDescent="0.2">
      <c r="A58" s="36" t="s">
        <v>413</v>
      </c>
      <c r="B58" s="31">
        <v>1</v>
      </c>
      <c r="C58" s="31">
        <v>13</v>
      </c>
      <c r="D58" s="32" t="s">
        <v>415</v>
      </c>
      <c r="E58" s="33"/>
      <c r="F58" s="34">
        <f>F59</f>
        <v>1</v>
      </c>
    </row>
    <row r="59" spans="1:6" ht="22.5" x14ac:dyDescent="0.2">
      <c r="A59" s="36" t="s">
        <v>192</v>
      </c>
      <c r="B59" s="31">
        <v>1</v>
      </c>
      <c r="C59" s="31">
        <v>13</v>
      </c>
      <c r="D59" s="32" t="s">
        <v>416</v>
      </c>
      <c r="E59" s="33"/>
      <c r="F59" s="34">
        <f>F60</f>
        <v>1</v>
      </c>
    </row>
    <row r="60" spans="1:6" ht="22.5" x14ac:dyDescent="0.2">
      <c r="A60" s="36" t="s">
        <v>226</v>
      </c>
      <c r="B60" s="31">
        <v>1</v>
      </c>
      <c r="C60" s="31">
        <v>13</v>
      </c>
      <c r="D60" s="32" t="s">
        <v>416</v>
      </c>
      <c r="E60" s="33">
        <v>200</v>
      </c>
      <c r="F60" s="34">
        <f>F61</f>
        <v>1</v>
      </c>
    </row>
    <row r="61" spans="1:6" ht="22.5" x14ac:dyDescent="0.2">
      <c r="A61" s="36" t="s">
        <v>139</v>
      </c>
      <c r="B61" s="31">
        <v>1</v>
      </c>
      <c r="C61" s="31">
        <v>13</v>
      </c>
      <c r="D61" s="32" t="s">
        <v>416</v>
      </c>
      <c r="E61" s="33">
        <v>240</v>
      </c>
      <c r="F61" s="34">
        <v>1</v>
      </c>
    </row>
    <row r="62" spans="1:6" x14ac:dyDescent="0.2">
      <c r="A62" s="36" t="s">
        <v>418</v>
      </c>
      <c r="B62" s="31">
        <v>1</v>
      </c>
      <c r="C62" s="31">
        <v>13</v>
      </c>
      <c r="D62" s="32" t="s">
        <v>417</v>
      </c>
      <c r="E62" s="33"/>
      <c r="F62" s="34">
        <f>F63</f>
        <v>1</v>
      </c>
    </row>
    <row r="63" spans="1:6" ht="19.5" customHeight="1" x14ac:dyDescent="0.2">
      <c r="A63" s="36" t="s">
        <v>419</v>
      </c>
      <c r="B63" s="31">
        <v>1</v>
      </c>
      <c r="C63" s="31">
        <v>13</v>
      </c>
      <c r="D63" s="32" t="s">
        <v>420</v>
      </c>
      <c r="E63" s="33"/>
      <c r="F63" s="34">
        <f>F64</f>
        <v>1</v>
      </c>
    </row>
    <row r="64" spans="1:6" ht="22.5" x14ac:dyDescent="0.2">
      <c r="A64" s="36" t="s">
        <v>192</v>
      </c>
      <c r="B64" s="31">
        <v>1</v>
      </c>
      <c r="C64" s="31">
        <v>13</v>
      </c>
      <c r="D64" s="32" t="s">
        <v>421</v>
      </c>
      <c r="E64" s="33"/>
      <c r="F64" s="34">
        <f>F65</f>
        <v>1</v>
      </c>
    </row>
    <row r="65" spans="1:7" ht="22.5" x14ac:dyDescent="0.2">
      <c r="A65" s="36" t="s">
        <v>226</v>
      </c>
      <c r="B65" s="31">
        <v>1</v>
      </c>
      <c r="C65" s="31">
        <v>13</v>
      </c>
      <c r="D65" s="32" t="s">
        <v>421</v>
      </c>
      <c r="E65" s="33">
        <v>200</v>
      </c>
      <c r="F65" s="34">
        <f>F66</f>
        <v>1</v>
      </c>
    </row>
    <row r="66" spans="1:7" ht="22.5" x14ac:dyDescent="0.2">
      <c r="A66" s="36" t="s">
        <v>139</v>
      </c>
      <c r="B66" s="31">
        <v>1</v>
      </c>
      <c r="C66" s="31">
        <v>13</v>
      </c>
      <c r="D66" s="32" t="s">
        <v>421</v>
      </c>
      <c r="E66" s="33">
        <v>240</v>
      </c>
      <c r="F66" s="34">
        <v>1</v>
      </c>
    </row>
    <row r="67" spans="1:7" ht="11.25" customHeight="1" x14ac:dyDescent="0.2">
      <c r="A67" s="30" t="s">
        <v>35</v>
      </c>
      <c r="B67" s="31">
        <v>2</v>
      </c>
      <c r="C67" s="31">
        <v>0</v>
      </c>
      <c r="D67" s="32" t="s">
        <v>137</v>
      </c>
      <c r="E67" s="33" t="s">
        <v>137</v>
      </c>
      <c r="F67" s="34">
        <f t="shared" ref="F67:F72" si="4">F68</f>
        <v>435.5</v>
      </c>
      <c r="G67" s="20">
        <v>435.5</v>
      </c>
    </row>
    <row r="68" spans="1:7" ht="11.25" customHeight="1" x14ac:dyDescent="0.2">
      <c r="A68" s="30" t="s">
        <v>36</v>
      </c>
      <c r="B68" s="31">
        <v>2</v>
      </c>
      <c r="C68" s="31">
        <v>3</v>
      </c>
      <c r="D68" s="32" t="s">
        <v>137</v>
      </c>
      <c r="E68" s="33" t="s">
        <v>137</v>
      </c>
      <c r="F68" s="34">
        <f t="shared" si="4"/>
        <v>435.5</v>
      </c>
    </row>
    <row r="69" spans="1:7" ht="11.25" customHeight="1" x14ac:dyDescent="0.2">
      <c r="A69" s="35" t="s">
        <v>154</v>
      </c>
      <c r="B69" s="31">
        <v>2</v>
      </c>
      <c r="C69" s="31">
        <v>3</v>
      </c>
      <c r="D69" s="32">
        <v>5000000000</v>
      </c>
      <c r="E69" s="33" t="s">
        <v>137</v>
      </c>
      <c r="F69" s="34">
        <f t="shared" si="4"/>
        <v>435.5</v>
      </c>
    </row>
    <row r="70" spans="1:7" ht="36" customHeight="1" x14ac:dyDescent="0.2">
      <c r="A70" s="35" t="s">
        <v>212</v>
      </c>
      <c r="B70" s="31">
        <v>2</v>
      </c>
      <c r="C70" s="31">
        <v>3</v>
      </c>
      <c r="D70" s="32">
        <v>5000100000</v>
      </c>
      <c r="E70" s="33"/>
      <c r="F70" s="34">
        <f t="shared" si="4"/>
        <v>435.5</v>
      </c>
    </row>
    <row r="71" spans="1:7" ht="30.75" customHeight="1" x14ac:dyDescent="0.2">
      <c r="A71" s="35" t="s">
        <v>193</v>
      </c>
      <c r="B71" s="31">
        <v>2</v>
      </c>
      <c r="C71" s="31">
        <v>3</v>
      </c>
      <c r="D71" s="32" t="s">
        <v>426</v>
      </c>
      <c r="E71" s="33" t="s">
        <v>137</v>
      </c>
      <c r="F71" s="34">
        <f>F72+F74</f>
        <v>435.5</v>
      </c>
    </row>
    <row r="72" spans="1:7" ht="50.25" customHeight="1" x14ac:dyDescent="0.2">
      <c r="A72" s="36" t="s">
        <v>141</v>
      </c>
      <c r="B72" s="31">
        <v>2</v>
      </c>
      <c r="C72" s="31">
        <v>3</v>
      </c>
      <c r="D72" s="32">
        <v>5000151180</v>
      </c>
      <c r="E72" s="33" t="s">
        <v>142</v>
      </c>
      <c r="F72" s="34">
        <f t="shared" si="4"/>
        <v>320</v>
      </c>
    </row>
    <row r="73" spans="1:7" ht="22.5" customHeight="1" x14ac:dyDescent="0.2">
      <c r="A73" s="36" t="s">
        <v>145</v>
      </c>
      <c r="B73" s="31">
        <v>2</v>
      </c>
      <c r="C73" s="31">
        <v>3</v>
      </c>
      <c r="D73" s="32">
        <v>5000151180</v>
      </c>
      <c r="E73" s="33" t="s">
        <v>146</v>
      </c>
      <c r="F73" s="34">
        <v>320</v>
      </c>
    </row>
    <row r="74" spans="1:7" ht="22.5" customHeight="1" x14ac:dyDescent="0.2">
      <c r="A74" s="36" t="s">
        <v>226</v>
      </c>
      <c r="B74" s="31">
        <v>2</v>
      </c>
      <c r="C74" s="31">
        <v>3</v>
      </c>
      <c r="D74" s="32">
        <v>5000151180</v>
      </c>
      <c r="E74" s="33">
        <v>200</v>
      </c>
      <c r="F74" s="34">
        <f>F75</f>
        <v>115.5</v>
      </c>
    </row>
    <row r="75" spans="1:7" ht="22.5" customHeight="1" x14ac:dyDescent="0.2">
      <c r="A75" s="36" t="s">
        <v>139</v>
      </c>
      <c r="B75" s="31">
        <v>2</v>
      </c>
      <c r="C75" s="31">
        <v>3</v>
      </c>
      <c r="D75" s="32">
        <v>5000151180</v>
      </c>
      <c r="E75" s="33">
        <v>240</v>
      </c>
      <c r="F75" s="34">
        <v>115.5</v>
      </c>
    </row>
    <row r="76" spans="1:7" ht="11.25" customHeight="1" x14ac:dyDescent="0.2">
      <c r="A76" s="30" t="s">
        <v>37</v>
      </c>
      <c r="B76" s="31">
        <v>3</v>
      </c>
      <c r="C76" s="31">
        <v>0</v>
      </c>
      <c r="D76" s="32" t="s">
        <v>137</v>
      </c>
      <c r="E76" s="33" t="s">
        <v>137</v>
      </c>
      <c r="F76" s="34">
        <f>F77+F96+F84</f>
        <v>89</v>
      </c>
      <c r="G76" s="20">
        <v>87</v>
      </c>
    </row>
    <row r="77" spans="1:7" ht="11.25" customHeight="1" x14ac:dyDescent="0.2">
      <c r="A77" s="30" t="s">
        <v>38</v>
      </c>
      <c r="B77" s="31">
        <v>3</v>
      </c>
      <c r="C77" s="31">
        <v>4</v>
      </c>
      <c r="D77" s="32" t="s">
        <v>137</v>
      </c>
      <c r="E77" s="33" t="s">
        <v>137</v>
      </c>
      <c r="F77" s="34">
        <f t="shared" ref="F77:F82" si="5">F78</f>
        <v>72</v>
      </c>
    </row>
    <row r="78" spans="1:7" ht="33.75" customHeight="1" x14ac:dyDescent="0.2">
      <c r="A78" s="36" t="s">
        <v>474</v>
      </c>
      <c r="B78" s="31">
        <v>3</v>
      </c>
      <c r="C78" s="31">
        <v>4</v>
      </c>
      <c r="D78" s="32" t="s">
        <v>357</v>
      </c>
      <c r="E78" s="33"/>
      <c r="F78" s="34">
        <f t="shared" si="5"/>
        <v>72</v>
      </c>
    </row>
    <row r="79" spans="1:7" ht="25.5" customHeight="1" x14ac:dyDescent="0.2">
      <c r="A79" s="30" t="s">
        <v>152</v>
      </c>
      <c r="B79" s="31">
        <v>3</v>
      </c>
      <c r="C79" s="31">
        <v>4</v>
      </c>
      <c r="D79" s="32" t="s">
        <v>358</v>
      </c>
      <c r="E79" s="33"/>
      <c r="F79" s="34">
        <f t="shared" si="5"/>
        <v>72</v>
      </c>
    </row>
    <row r="80" spans="1:7" ht="34.5" customHeight="1" x14ac:dyDescent="0.2">
      <c r="A80" s="36" t="s">
        <v>361</v>
      </c>
      <c r="B80" s="31">
        <v>3</v>
      </c>
      <c r="C80" s="31">
        <v>4</v>
      </c>
      <c r="D80" s="32" t="s">
        <v>360</v>
      </c>
      <c r="E80" s="33"/>
      <c r="F80" s="34">
        <f t="shared" si="5"/>
        <v>72</v>
      </c>
    </row>
    <row r="81" spans="1:6" ht="87.75" customHeight="1" x14ac:dyDescent="0.2">
      <c r="A81" s="36" t="s">
        <v>362</v>
      </c>
      <c r="B81" s="31">
        <v>3</v>
      </c>
      <c r="C81" s="31">
        <v>4</v>
      </c>
      <c r="D81" s="177" t="s">
        <v>359</v>
      </c>
      <c r="E81" s="33"/>
      <c r="F81" s="34">
        <f t="shared" si="5"/>
        <v>72</v>
      </c>
    </row>
    <row r="82" spans="1:6" ht="24" customHeight="1" x14ac:dyDescent="0.2">
      <c r="A82" s="36" t="s">
        <v>226</v>
      </c>
      <c r="B82" s="31">
        <v>3</v>
      </c>
      <c r="C82" s="31">
        <v>4</v>
      </c>
      <c r="D82" s="177" t="s">
        <v>359</v>
      </c>
      <c r="E82" s="33">
        <v>200</v>
      </c>
      <c r="F82" s="34">
        <f t="shared" si="5"/>
        <v>72</v>
      </c>
    </row>
    <row r="83" spans="1:6" ht="22.5" x14ac:dyDescent="0.2">
      <c r="A83" s="36" t="s">
        <v>139</v>
      </c>
      <c r="B83" s="31">
        <v>3</v>
      </c>
      <c r="C83" s="31">
        <v>4</v>
      </c>
      <c r="D83" s="177" t="s">
        <v>359</v>
      </c>
      <c r="E83" s="33">
        <v>240</v>
      </c>
      <c r="F83" s="34">
        <v>72</v>
      </c>
    </row>
    <row r="84" spans="1:6" ht="33" customHeight="1" x14ac:dyDescent="0.2">
      <c r="A84" s="36" t="s">
        <v>112</v>
      </c>
      <c r="B84" s="31">
        <v>3</v>
      </c>
      <c r="C84" s="31">
        <v>9</v>
      </c>
      <c r="D84" s="180"/>
      <c r="E84" s="33"/>
      <c r="F84" s="34">
        <f>F85</f>
        <v>2</v>
      </c>
    </row>
    <row r="85" spans="1:6" ht="39" customHeight="1" x14ac:dyDescent="0.2">
      <c r="A85" s="36" t="s">
        <v>422</v>
      </c>
      <c r="B85" s="31">
        <v>3</v>
      </c>
      <c r="C85" s="31">
        <v>9</v>
      </c>
      <c r="D85" s="180">
        <v>7500000000</v>
      </c>
      <c r="E85" s="33"/>
      <c r="F85" s="34">
        <f>F86+F91</f>
        <v>2</v>
      </c>
    </row>
    <row r="86" spans="1:6" ht="33.75" x14ac:dyDescent="0.2">
      <c r="A86" s="36" t="s">
        <v>423</v>
      </c>
      <c r="B86" s="31">
        <v>3</v>
      </c>
      <c r="C86" s="31">
        <v>9</v>
      </c>
      <c r="D86" s="180">
        <v>7510000000</v>
      </c>
      <c r="E86" s="33"/>
      <c r="F86" s="34">
        <f>F87</f>
        <v>1</v>
      </c>
    </row>
    <row r="87" spans="1:6" ht="33.75" x14ac:dyDescent="0.2">
      <c r="A87" s="36" t="s">
        <v>202</v>
      </c>
      <c r="B87" s="31">
        <v>3</v>
      </c>
      <c r="C87" s="31">
        <v>9</v>
      </c>
      <c r="D87" s="180">
        <v>7510100000</v>
      </c>
      <c r="E87" s="33"/>
      <c r="F87" s="34">
        <f>F88</f>
        <v>1</v>
      </c>
    </row>
    <row r="88" spans="1:6" ht="22.5" x14ac:dyDescent="0.2">
      <c r="A88" s="36" t="s">
        <v>192</v>
      </c>
      <c r="B88" s="31">
        <v>3</v>
      </c>
      <c r="C88" s="31">
        <v>9</v>
      </c>
      <c r="D88" s="180">
        <v>7510199990</v>
      </c>
      <c r="E88" s="33"/>
      <c r="F88" s="34">
        <f>F89</f>
        <v>1</v>
      </c>
    </row>
    <row r="89" spans="1:6" ht="22.5" x14ac:dyDescent="0.2">
      <c r="A89" s="36" t="s">
        <v>226</v>
      </c>
      <c r="B89" s="31">
        <v>3</v>
      </c>
      <c r="C89" s="31">
        <v>9</v>
      </c>
      <c r="D89" s="180">
        <v>7510199990</v>
      </c>
      <c r="E89" s="33">
        <v>200</v>
      </c>
      <c r="F89" s="34">
        <f>F90</f>
        <v>1</v>
      </c>
    </row>
    <row r="90" spans="1:6" ht="22.5" x14ac:dyDescent="0.2">
      <c r="A90" s="36" t="s">
        <v>139</v>
      </c>
      <c r="B90" s="31">
        <v>3</v>
      </c>
      <c r="C90" s="31">
        <v>9</v>
      </c>
      <c r="D90" s="180">
        <v>7510199990</v>
      </c>
      <c r="E90" s="33">
        <v>240</v>
      </c>
      <c r="F90" s="34">
        <v>1</v>
      </c>
    </row>
    <row r="91" spans="1:6" x14ac:dyDescent="0.2">
      <c r="A91" s="36" t="s">
        <v>424</v>
      </c>
      <c r="B91" s="31">
        <v>3</v>
      </c>
      <c r="C91" s="31">
        <v>9</v>
      </c>
      <c r="D91" s="180">
        <v>7520000000</v>
      </c>
      <c r="E91" s="33"/>
      <c r="F91" s="34">
        <f>F92</f>
        <v>1</v>
      </c>
    </row>
    <row r="92" spans="1:6" ht="22.5" x14ac:dyDescent="0.2">
      <c r="A92" s="36" t="s">
        <v>425</v>
      </c>
      <c r="B92" s="31">
        <v>3</v>
      </c>
      <c r="C92" s="31">
        <v>9</v>
      </c>
      <c r="D92" s="180">
        <v>7520100000</v>
      </c>
      <c r="E92" s="33"/>
      <c r="F92" s="34">
        <f>F93</f>
        <v>1</v>
      </c>
    </row>
    <row r="93" spans="1:6" ht="22.5" x14ac:dyDescent="0.2">
      <c r="A93" s="36" t="s">
        <v>192</v>
      </c>
      <c r="B93" s="31">
        <v>3</v>
      </c>
      <c r="C93" s="31">
        <v>9</v>
      </c>
      <c r="D93" s="180">
        <v>7520199990</v>
      </c>
      <c r="E93" s="33"/>
      <c r="F93" s="34">
        <f>F94</f>
        <v>1</v>
      </c>
    </row>
    <row r="94" spans="1:6" ht="22.5" x14ac:dyDescent="0.2">
      <c r="A94" s="36" t="s">
        <v>226</v>
      </c>
      <c r="B94" s="31">
        <v>3</v>
      </c>
      <c r="C94" s="31">
        <v>9</v>
      </c>
      <c r="D94" s="180">
        <v>7520199990</v>
      </c>
      <c r="E94" s="33">
        <v>200</v>
      </c>
      <c r="F94" s="34">
        <f>F95</f>
        <v>1</v>
      </c>
    </row>
    <row r="95" spans="1:6" ht="22.5" x14ac:dyDescent="0.2">
      <c r="A95" s="36" t="s">
        <v>139</v>
      </c>
      <c r="B95" s="31">
        <v>3</v>
      </c>
      <c r="C95" s="31">
        <v>9</v>
      </c>
      <c r="D95" s="180">
        <v>7520199990</v>
      </c>
      <c r="E95" s="33">
        <v>240</v>
      </c>
      <c r="F95" s="34">
        <v>1</v>
      </c>
    </row>
    <row r="96" spans="1:6" ht="24" customHeight="1" x14ac:dyDescent="0.2">
      <c r="A96" s="36" t="s">
        <v>194</v>
      </c>
      <c r="B96" s="31">
        <v>3</v>
      </c>
      <c r="C96" s="31">
        <v>14</v>
      </c>
      <c r="D96" s="32"/>
      <c r="E96" s="33"/>
      <c r="F96" s="34">
        <f>F97</f>
        <v>15</v>
      </c>
    </row>
    <row r="97" spans="1:7" ht="51.75" customHeight="1" x14ac:dyDescent="0.2">
      <c r="A97" s="36" t="s">
        <v>474</v>
      </c>
      <c r="B97" s="31">
        <v>3</v>
      </c>
      <c r="C97" s="31">
        <v>14</v>
      </c>
      <c r="D97" s="32" t="s">
        <v>357</v>
      </c>
      <c r="E97" s="33"/>
      <c r="F97" s="34">
        <f>F98</f>
        <v>15</v>
      </c>
    </row>
    <row r="98" spans="1:7" ht="11.25" customHeight="1" x14ac:dyDescent="0.2">
      <c r="A98" s="36" t="s">
        <v>152</v>
      </c>
      <c r="B98" s="31">
        <v>3</v>
      </c>
      <c r="C98" s="31">
        <v>14</v>
      </c>
      <c r="D98" s="32" t="s">
        <v>358</v>
      </c>
      <c r="E98" s="33"/>
      <c r="F98" s="34">
        <f>F99</f>
        <v>15</v>
      </c>
    </row>
    <row r="99" spans="1:7" ht="24.75" customHeight="1" x14ac:dyDescent="0.2">
      <c r="A99" s="36" t="s">
        <v>363</v>
      </c>
      <c r="B99" s="31">
        <v>3</v>
      </c>
      <c r="C99" s="31">
        <v>14</v>
      </c>
      <c r="D99" s="32" t="s">
        <v>364</v>
      </c>
      <c r="E99" s="33"/>
      <c r="F99" s="34">
        <f>F100+F103</f>
        <v>15</v>
      </c>
    </row>
    <row r="100" spans="1:7" ht="31.5" customHeight="1" x14ac:dyDescent="0.2">
      <c r="A100" s="36" t="s">
        <v>294</v>
      </c>
      <c r="B100" s="31">
        <v>3</v>
      </c>
      <c r="C100" s="31">
        <v>14</v>
      </c>
      <c r="D100" s="32" t="s">
        <v>365</v>
      </c>
      <c r="E100" s="33"/>
      <c r="F100" s="34">
        <f>F101</f>
        <v>12</v>
      </c>
    </row>
    <row r="101" spans="1:7" ht="52.5" customHeight="1" x14ac:dyDescent="0.2">
      <c r="A101" s="36" t="s">
        <v>141</v>
      </c>
      <c r="B101" s="31">
        <v>3</v>
      </c>
      <c r="C101" s="31">
        <v>14</v>
      </c>
      <c r="D101" s="32" t="s">
        <v>365</v>
      </c>
      <c r="E101" s="33">
        <v>100</v>
      </c>
      <c r="F101" s="34">
        <f>+F102</f>
        <v>12</v>
      </c>
    </row>
    <row r="102" spans="1:7" ht="28.5" customHeight="1" x14ac:dyDescent="0.2">
      <c r="A102" s="36" t="s">
        <v>143</v>
      </c>
      <c r="B102" s="31">
        <v>3</v>
      </c>
      <c r="C102" s="31">
        <v>14</v>
      </c>
      <c r="D102" s="32" t="s">
        <v>365</v>
      </c>
      <c r="E102" s="33">
        <v>110</v>
      </c>
      <c r="F102" s="34">
        <v>12</v>
      </c>
    </row>
    <row r="103" spans="1:7" ht="32.25" customHeight="1" x14ac:dyDescent="0.2">
      <c r="A103" s="36" t="s">
        <v>295</v>
      </c>
      <c r="B103" s="31">
        <v>3</v>
      </c>
      <c r="C103" s="31">
        <v>14</v>
      </c>
      <c r="D103" s="32" t="s">
        <v>366</v>
      </c>
      <c r="E103" s="33"/>
      <c r="F103" s="37">
        <f>+F104</f>
        <v>3</v>
      </c>
    </row>
    <row r="104" spans="1:7" ht="50.25" customHeight="1" x14ac:dyDescent="0.2">
      <c r="A104" s="36" t="s">
        <v>141</v>
      </c>
      <c r="B104" s="31">
        <v>3</v>
      </c>
      <c r="C104" s="31">
        <v>14</v>
      </c>
      <c r="D104" s="32" t="s">
        <v>366</v>
      </c>
      <c r="E104" s="33">
        <v>100</v>
      </c>
      <c r="F104" s="37">
        <f>F105</f>
        <v>3</v>
      </c>
    </row>
    <row r="105" spans="1:7" ht="27" customHeight="1" x14ac:dyDescent="0.2">
      <c r="A105" s="36" t="s">
        <v>143</v>
      </c>
      <c r="B105" s="31">
        <v>3</v>
      </c>
      <c r="C105" s="31">
        <v>14</v>
      </c>
      <c r="D105" s="32" t="s">
        <v>366</v>
      </c>
      <c r="E105" s="33">
        <v>110</v>
      </c>
      <c r="F105" s="34">
        <v>3</v>
      </c>
    </row>
    <row r="106" spans="1:7" ht="11.25" customHeight="1" x14ac:dyDescent="0.2">
      <c r="A106" s="30" t="s">
        <v>39</v>
      </c>
      <c r="B106" s="31">
        <v>4</v>
      </c>
      <c r="C106" s="40">
        <v>0</v>
      </c>
      <c r="D106" s="32" t="s">
        <v>137</v>
      </c>
      <c r="E106" s="33" t="s">
        <v>137</v>
      </c>
      <c r="F106" s="41">
        <f>F114+F107+F120</f>
        <v>2873.1200000000003</v>
      </c>
      <c r="G106" s="20">
        <v>2873.12</v>
      </c>
    </row>
    <row r="107" spans="1:7" ht="11.25" customHeight="1" x14ac:dyDescent="0.2">
      <c r="A107" s="36" t="s">
        <v>274</v>
      </c>
      <c r="B107" s="31">
        <v>4</v>
      </c>
      <c r="C107" s="31">
        <v>9</v>
      </c>
      <c r="D107" s="32"/>
      <c r="E107" s="33"/>
      <c r="F107" s="34">
        <f t="shared" ref="F107:F112" si="6">F108</f>
        <v>1745.8</v>
      </c>
    </row>
    <row r="108" spans="1:7" ht="36.75" customHeight="1" x14ac:dyDescent="0.2">
      <c r="A108" s="36" t="s">
        <v>475</v>
      </c>
      <c r="B108" s="31">
        <v>4</v>
      </c>
      <c r="C108" s="31">
        <v>9</v>
      </c>
      <c r="D108" s="49">
        <v>8400000000</v>
      </c>
      <c r="E108" s="33"/>
      <c r="F108" s="34">
        <f t="shared" si="6"/>
        <v>1745.8</v>
      </c>
    </row>
    <row r="109" spans="1:7" ht="15" customHeight="1" x14ac:dyDescent="0.2">
      <c r="A109" s="36" t="s">
        <v>271</v>
      </c>
      <c r="B109" s="31">
        <v>4</v>
      </c>
      <c r="C109" s="31">
        <v>9</v>
      </c>
      <c r="D109" s="49">
        <v>8410000000</v>
      </c>
      <c r="E109" s="33"/>
      <c r="F109" s="34">
        <f t="shared" si="6"/>
        <v>1745.8</v>
      </c>
    </row>
    <row r="110" spans="1:7" ht="21" customHeight="1" x14ac:dyDescent="0.2">
      <c r="A110" s="36" t="s">
        <v>272</v>
      </c>
      <c r="B110" s="31">
        <v>4</v>
      </c>
      <c r="C110" s="31">
        <v>9</v>
      </c>
      <c r="D110" s="49">
        <v>8410100000</v>
      </c>
      <c r="E110" s="33"/>
      <c r="F110" s="34">
        <f t="shared" si="6"/>
        <v>1745.8</v>
      </c>
    </row>
    <row r="111" spans="1:7" ht="23.25" customHeight="1" x14ac:dyDescent="0.2">
      <c r="A111" s="36" t="s">
        <v>192</v>
      </c>
      <c r="B111" s="31">
        <v>4</v>
      </c>
      <c r="C111" s="31">
        <v>9</v>
      </c>
      <c r="D111" s="49">
        <v>8410199990</v>
      </c>
      <c r="E111" s="33"/>
      <c r="F111" s="34">
        <f t="shared" si="6"/>
        <v>1745.8</v>
      </c>
    </row>
    <row r="112" spans="1:7" ht="21" customHeight="1" x14ac:dyDescent="0.2">
      <c r="A112" s="36" t="s">
        <v>226</v>
      </c>
      <c r="B112" s="31">
        <v>4</v>
      </c>
      <c r="C112" s="31">
        <v>9</v>
      </c>
      <c r="D112" s="49">
        <v>8410199990</v>
      </c>
      <c r="E112" s="33">
        <v>200</v>
      </c>
      <c r="F112" s="34">
        <f t="shared" si="6"/>
        <v>1745.8</v>
      </c>
    </row>
    <row r="113" spans="1:6" ht="24" customHeight="1" x14ac:dyDescent="0.2">
      <c r="A113" s="36" t="s">
        <v>139</v>
      </c>
      <c r="B113" s="31">
        <v>4</v>
      </c>
      <c r="C113" s="31">
        <v>9</v>
      </c>
      <c r="D113" s="49">
        <v>8410199990</v>
      </c>
      <c r="E113" s="33">
        <v>240</v>
      </c>
      <c r="F113" s="34">
        <v>1745.8</v>
      </c>
    </row>
    <row r="114" spans="1:6" ht="11.25" customHeight="1" x14ac:dyDescent="0.2">
      <c r="A114" s="30" t="s">
        <v>40</v>
      </c>
      <c r="B114" s="31">
        <v>4</v>
      </c>
      <c r="C114" s="31">
        <v>10</v>
      </c>
      <c r="D114" s="32" t="s">
        <v>137</v>
      </c>
      <c r="E114" s="33" t="s">
        <v>137</v>
      </c>
      <c r="F114" s="34">
        <f>F115</f>
        <v>264.10000000000002</v>
      </c>
    </row>
    <row r="115" spans="1:6" ht="31.5" customHeight="1" x14ac:dyDescent="0.2">
      <c r="A115" s="35" t="s">
        <v>367</v>
      </c>
      <c r="B115" s="31">
        <v>4</v>
      </c>
      <c r="C115" s="31">
        <v>10</v>
      </c>
      <c r="D115" s="32" t="s">
        <v>339</v>
      </c>
      <c r="E115" s="33" t="s">
        <v>137</v>
      </c>
      <c r="F115" s="34">
        <f>F116</f>
        <v>264.10000000000002</v>
      </c>
    </row>
    <row r="116" spans="1:6" ht="32.25" customHeight="1" x14ac:dyDescent="0.2">
      <c r="A116" s="35" t="s">
        <v>368</v>
      </c>
      <c r="B116" s="31">
        <v>4</v>
      </c>
      <c r="C116" s="31">
        <v>10</v>
      </c>
      <c r="D116" s="32" t="s">
        <v>369</v>
      </c>
      <c r="E116" s="33" t="s">
        <v>137</v>
      </c>
      <c r="F116" s="34">
        <f t="shared" ref="F116:F118" si="7">F117</f>
        <v>264.10000000000002</v>
      </c>
    </row>
    <row r="117" spans="1:6" ht="32.25" customHeight="1" x14ac:dyDescent="0.2">
      <c r="A117" s="35" t="s">
        <v>133</v>
      </c>
      <c r="B117" s="31">
        <v>4</v>
      </c>
      <c r="C117" s="31">
        <v>10</v>
      </c>
      <c r="D117" s="32" t="s">
        <v>370</v>
      </c>
      <c r="E117" s="33"/>
      <c r="F117" s="34">
        <f t="shared" si="7"/>
        <v>264.10000000000002</v>
      </c>
    </row>
    <row r="118" spans="1:6" ht="22.5" customHeight="1" x14ac:dyDescent="0.2">
      <c r="A118" s="36" t="s">
        <v>226</v>
      </c>
      <c r="B118" s="31">
        <v>4</v>
      </c>
      <c r="C118" s="31">
        <v>10</v>
      </c>
      <c r="D118" s="32" t="s">
        <v>370</v>
      </c>
      <c r="E118" s="33" t="s">
        <v>138</v>
      </c>
      <c r="F118" s="34">
        <f t="shared" si="7"/>
        <v>264.10000000000002</v>
      </c>
    </row>
    <row r="119" spans="1:6" ht="22.5" x14ac:dyDescent="0.2">
      <c r="A119" s="36" t="s">
        <v>139</v>
      </c>
      <c r="B119" s="31">
        <v>4</v>
      </c>
      <c r="C119" s="31">
        <v>10</v>
      </c>
      <c r="D119" s="32" t="s">
        <v>370</v>
      </c>
      <c r="E119" s="33" t="s">
        <v>140</v>
      </c>
      <c r="F119" s="34">
        <v>264.10000000000002</v>
      </c>
    </row>
    <row r="120" spans="1:6" x14ac:dyDescent="0.2">
      <c r="A120" s="36" t="s">
        <v>293</v>
      </c>
      <c r="B120" s="31">
        <v>4</v>
      </c>
      <c r="C120" s="31">
        <v>12</v>
      </c>
      <c r="D120" s="32"/>
      <c r="E120" s="33"/>
      <c r="F120" s="34">
        <f t="shared" ref="F120:F124" si="8">F121</f>
        <v>863.22000000000014</v>
      </c>
    </row>
    <row r="121" spans="1:6" ht="33.75" x14ac:dyDescent="0.2">
      <c r="A121" s="35" t="s">
        <v>367</v>
      </c>
      <c r="B121" s="31">
        <v>4</v>
      </c>
      <c r="C121" s="31">
        <v>12</v>
      </c>
      <c r="D121" s="32" t="s">
        <v>339</v>
      </c>
      <c r="E121" s="33"/>
      <c r="F121" s="34">
        <f>F122</f>
        <v>863.22000000000014</v>
      </c>
    </row>
    <row r="122" spans="1:6" ht="38.25" customHeight="1" x14ac:dyDescent="0.2">
      <c r="A122" s="35" t="s">
        <v>371</v>
      </c>
      <c r="B122" s="31">
        <v>4</v>
      </c>
      <c r="C122" s="31">
        <v>12</v>
      </c>
      <c r="D122" s="32" t="s">
        <v>372</v>
      </c>
      <c r="E122" s="33"/>
      <c r="F122" s="34">
        <f>F123+F126+F129</f>
        <v>863.22000000000014</v>
      </c>
    </row>
    <row r="123" spans="1:6" ht="58.5" customHeight="1" x14ac:dyDescent="0.2">
      <c r="A123" s="36" t="s">
        <v>449</v>
      </c>
      <c r="B123" s="31">
        <v>4</v>
      </c>
      <c r="C123" s="31">
        <v>12</v>
      </c>
      <c r="D123" s="177" t="s">
        <v>373</v>
      </c>
      <c r="E123" s="33"/>
      <c r="F123" s="34">
        <f t="shared" si="8"/>
        <v>25.7</v>
      </c>
    </row>
    <row r="124" spans="1:6" ht="22.5" x14ac:dyDescent="0.2">
      <c r="A124" s="36" t="s">
        <v>226</v>
      </c>
      <c r="B124" s="31">
        <v>4</v>
      </c>
      <c r="C124" s="31">
        <v>12</v>
      </c>
      <c r="D124" s="177" t="s">
        <v>373</v>
      </c>
      <c r="E124" s="33" t="s">
        <v>138</v>
      </c>
      <c r="F124" s="34">
        <f t="shared" si="8"/>
        <v>25.7</v>
      </c>
    </row>
    <row r="125" spans="1:6" ht="22.5" x14ac:dyDescent="0.2">
      <c r="A125" s="36" t="s">
        <v>139</v>
      </c>
      <c r="B125" s="31">
        <v>4</v>
      </c>
      <c r="C125" s="31">
        <v>12</v>
      </c>
      <c r="D125" s="177" t="s">
        <v>373</v>
      </c>
      <c r="E125" s="33" t="s">
        <v>140</v>
      </c>
      <c r="F125" s="34">
        <v>25.7</v>
      </c>
    </row>
    <row r="126" spans="1:6" ht="53.25" customHeight="1" x14ac:dyDescent="0.2">
      <c r="A126" s="36" t="s">
        <v>450</v>
      </c>
      <c r="B126" s="31">
        <v>4</v>
      </c>
      <c r="C126" s="31">
        <v>12</v>
      </c>
      <c r="D126" s="177">
        <v>7700182671</v>
      </c>
      <c r="E126" s="33"/>
      <c r="F126" s="34">
        <f>F127</f>
        <v>830.32</v>
      </c>
    </row>
    <row r="127" spans="1:6" ht="22.5" x14ac:dyDescent="0.2">
      <c r="A127" s="36" t="s">
        <v>226</v>
      </c>
      <c r="B127" s="31">
        <v>4</v>
      </c>
      <c r="C127" s="31">
        <v>12</v>
      </c>
      <c r="D127" s="177">
        <v>7700182671</v>
      </c>
      <c r="E127" s="33" t="s">
        <v>138</v>
      </c>
      <c r="F127" s="34">
        <f>F128</f>
        <v>830.32</v>
      </c>
    </row>
    <row r="128" spans="1:6" ht="22.5" x14ac:dyDescent="0.2">
      <c r="A128" s="36" t="s">
        <v>139</v>
      </c>
      <c r="B128" s="31">
        <v>4</v>
      </c>
      <c r="C128" s="31">
        <v>12</v>
      </c>
      <c r="D128" s="177">
        <v>7700182671</v>
      </c>
      <c r="E128" s="33" t="s">
        <v>140</v>
      </c>
      <c r="F128" s="34">
        <v>830.32</v>
      </c>
    </row>
    <row r="129" spans="1:7" ht="50.25" customHeight="1" x14ac:dyDescent="0.2">
      <c r="A129" s="36" t="s">
        <v>291</v>
      </c>
      <c r="B129" s="31">
        <v>4</v>
      </c>
      <c r="C129" s="31">
        <v>12</v>
      </c>
      <c r="D129" s="177">
        <v>7700189020</v>
      </c>
      <c r="E129" s="33"/>
      <c r="F129" s="34">
        <f>F130</f>
        <v>7.2</v>
      </c>
    </row>
    <row r="130" spans="1:7" x14ac:dyDescent="0.2">
      <c r="A130" s="36" t="s">
        <v>153</v>
      </c>
      <c r="B130" s="31">
        <v>4</v>
      </c>
      <c r="C130" s="31">
        <v>12</v>
      </c>
      <c r="D130" s="177">
        <v>7700189020</v>
      </c>
      <c r="E130" s="33">
        <v>500</v>
      </c>
      <c r="F130" s="34">
        <f>F131</f>
        <v>7.2</v>
      </c>
    </row>
    <row r="131" spans="1:7" x14ac:dyDescent="0.2">
      <c r="A131" s="36" t="s">
        <v>136</v>
      </c>
      <c r="B131" s="31">
        <v>4</v>
      </c>
      <c r="C131" s="31">
        <v>12</v>
      </c>
      <c r="D131" s="177">
        <v>7700189020</v>
      </c>
      <c r="E131" s="33">
        <v>540</v>
      </c>
      <c r="F131" s="34">
        <v>7.2</v>
      </c>
    </row>
    <row r="132" spans="1:7" ht="11.25" customHeight="1" x14ac:dyDescent="0.2">
      <c r="A132" s="30" t="s">
        <v>41</v>
      </c>
      <c r="B132" s="31">
        <v>5</v>
      </c>
      <c r="C132" s="31">
        <v>0</v>
      </c>
      <c r="D132" s="32" t="s">
        <v>137</v>
      </c>
      <c r="E132" s="33" t="s">
        <v>137</v>
      </c>
      <c r="F132" s="34">
        <f>F133+F143+F153</f>
        <v>3294.9</v>
      </c>
      <c r="G132" s="20">
        <v>3294.9</v>
      </c>
    </row>
    <row r="133" spans="1:7" ht="11.25" customHeight="1" x14ac:dyDescent="0.2">
      <c r="A133" s="30" t="s">
        <v>134</v>
      </c>
      <c r="B133" s="31">
        <v>5</v>
      </c>
      <c r="C133" s="31">
        <v>1</v>
      </c>
      <c r="D133" s="32" t="s">
        <v>137</v>
      </c>
      <c r="E133" s="33" t="s">
        <v>137</v>
      </c>
      <c r="F133" s="34">
        <f t="shared" ref="F133:F141" si="9">F134</f>
        <v>388.9</v>
      </c>
    </row>
    <row r="134" spans="1:7" ht="41.25" customHeight="1" x14ac:dyDescent="0.2">
      <c r="A134" s="35" t="s">
        <v>375</v>
      </c>
      <c r="B134" s="31">
        <v>5</v>
      </c>
      <c r="C134" s="31">
        <v>1</v>
      </c>
      <c r="D134" s="32" t="s">
        <v>374</v>
      </c>
      <c r="E134" s="33" t="s">
        <v>137</v>
      </c>
      <c r="F134" s="34">
        <f t="shared" si="9"/>
        <v>388.9</v>
      </c>
    </row>
    <row r="135" spans="1:7" ht="26.25" customHeight="1" x14ac:dyDescent="0.2">
      <c r="A135" s="35" t="s">
        <v>376</v>
      </c>
      <c r="B135" s="31">
        <v>5</v>
      </c>
      <c r="C135" s="31">
        <v>1</v>
      </c>
      <c r="D135" s="32" t="s">
        <v>377</v>
      </c>
      <c r="E135" s="33" t="s">
        <v>137</v>
      </c>
      <c r="F135" s="34">
        <f t="shared" si="9"/>
        <v>388.9</v>
      </c>
    </row>
    <row r="136" spans="1:7" ht="24" customHeight="1" x14ac:dyDescent="0.2">
      <c r="A136" s="35" t="s">
        <v>197</v>
      </c>
      <c r="B136" s="31">
        <v>5</v>
      </c>
      <c r="C136" s="31">
        <v>1</v>
      </c>
      <c r="D136" s="32" t="s">
        <v>378</v>
      </c>
      <c r="E136" s="33"/>
      <c r="F136" s="34">
        <f>F140+F137</f>
        <v>388.9</v>
      </c>
    </row>
    <row r="137" spans="1:7" ht="24" customHeight="1" x14ac:dyDescent="0.2">
      <c r="A137" s="35" t="s">
        <v>379</v>
      </c>
      <c r="B137" s="31">
        <v>5</v>
      </c>
      <c r="C137" s="31">
        <v>1</v>
      </c>
      <c r="D137" s="177" t="s">
        <v>380</v>
      </c>
      <c r="E137" s="33"/>
      <c r="F137" s="34">
        <f>F138</f>
        <v>143.9</v>
      </c>
    </row>
    <row r="138" spans="1:7" ht="24" customHeight="1" x14ac:dyDescent="0.2">
      <c r="A138" s="35" t="s">
        <v>199</v>
      </c>
      <c r="B138" s="31">
        <v>5</v>
      </c>
      <c r="C138" s="31">
        <v>1</v>
      </c>
      <c r="D138" s="177" t="s">
        <v>380</v>
      </c>
      <c r="E138" s="33">
        <v>600</v>
      </c>
      <c r="F138" s="34">
        <f>F139</f>
        <v>143.9</v>
      </c>
    </row>
    <row r="139" spans="1:7" ht="24" customHeight="1" x14ac:dyDescent="0.2">
      <c r="A139" s="35" t="s">
        <v>198</v>
      </c>
      <c r="B139" s="31">
        <v>5</v>
      </c>
      <c r="C139" s="31">
        <v>1</v>
      </c>
      <c r="D139" s="177" t="s">
        <v>380</v>
      </c>
      <c r="E139" s="33">
        <v>630</v>
      </c>
      <c r="F139" s="34">
        <v>143.9</v>
      </c>
    </row>
    <row r="140" spans="1:7" ht="23.25" customHeight="1" x14ac:dyDescent="0.2">
      <c r="A140" s="35" t="s">
        <v>192</v>
      </c>
      <c r="B140" s="31">
        <v>5</v>
      </c>
      <c r="C140" s="31">
        <v>1</v>
      </c>
      <c r="D140" s="32" t="s">
        <v>410</v>
      </c>
      <c r="E140" s="33"/>
      <c r="F140" s="34">
        <f t="shared" si="9"/>
        <v>245</v>
      </c>
    </row>
    <row r="141" spans="1:7" ht="22.5" customHeight="1" x14ac:dyDescent="0.2">
      <c r="A141" s="36" t="s">
        <v>226</v>
      </c>
      <c r="B141" s="31">
        <v>5</v>
      </c>
      <c r="C141" s="31">
        <v>1</v>
      </c>
      <c r="D141" s="32" t="s">
        <v>410</v>
      </c>
      <c r="E141" s="33" t="s">
        <v>138</v>
      </c>
      <c r="F141" s="34">
        <f t="shared" si="9"/>
        <v>245</v>
      </c>
    </row>
    <row r="142" spans="1:7" ht="22.5" x14ac:dyDescent="0.2">
      <c r="A142" s="36" t="s">
        <v>139</v>
      </c>
      <c r="B142" s="31">
        <v>5</v>
      </c>
      <c r="C142" s="31">
        <v>1</v>
      </c>
      <c r="D142" s="32" t="s">
        <v>410</v>
      </c>
      <c r="E142" s="33" t="s">
        <v>140</v>
      </c>
      <c r="F142" s="34">
        <v>245</v>
      </c>
    </row>
    <row r="143" spans="1:7" ht="11.25" customHeight="1" x14ac:dyDescent="0.2">
      <c r="A143" s="30" t="s">
        <v>113</v>
      </c>
      <c r="B143" s="31">
        <v>5</v>
      </c>
      <c r="C143" s="31">
        <v>2</v>
      </c>
      <c r="D143" s="32" t="s">
        <v>137</v>
      </c>
      <c r="E143" s="33" t="s">
        <v>137</v>
      </c>
      <c r="F143" s="34">
        <f>F144</f>
        <v>2223</v>
      </c>
    </row>
    <row r="144" spans="1:7" ht="33.75" customHeight="1" x14ac:dyDescent="0.2">
      <c r="A144" s="35" t="s">
        <v>375</v>
      </c>
      <c r="B144" s="31">
        <v>5</v>
      </c>
      <c r="C144" s="31">
        <v>2</v>
      </c>
      <c r="D144" s="32" t="s">
        <v>374</v>
      </c>
      <c r="E144" s="33" t="s">
        <v>137</v>
      </c>
      <c r="F144" s="34">
        <f>F145</f>
        <v>2223</v>
      </c>
    </row>
    <row r="145" spans="1:7" ht="22.5" customHeight="1" x14ac:dyDescent="0.2">
      <c r="A145" s="35" t="s">
        <v>151</v>
      </c>
      <c r="B145" s="31">
        <v>5</v>
      </c>
      <c r="C145" s="31">
        <v>2</v>
      </c>
      <c r="D145" s="32" t="s">
        <v>381</v>
      </c>
      <c r="E145" s="33" t="s">
        <v>137</v>
      </c>
      <c r="F145" s="34">
        <f>F146</f>
        <v>2223</v>
      </c>
    </row>
    <row r="146" spans="1:7" ht="24.75" customHeight="1" x14ac:dyDescent="0.2">
      <c r="A146" s="35" t="s">
        <v>383</v>
      </c>
      <c r="B146" s="31">
        <v>5</v>
      </c>
      <c r="C146" s="31">
        <v>2</v>
      </c>
      <c r="D146" s="32" t="s">
        <v>382</v>
      </c>
      <c r="E146" s="33" t="s">
        <v>137</v>
      </c>
      <c r="F146" s="34">
        <f>F147+F150</f>
        <v>2223</v>
      </c>
    </row>
    <row r="147" spans="1:7" ht="58.5" customHeight="1" x14ac:dyDescent="0.2">
      <c r="A147" s="35" t="s">
        <v>384</v>
      </c>
      <c r="B147" s="31">
        <v>5</v>
      </c>
      <c r="C147" s="31">
        <v>2</v>
      </c>
      <c r="D147" s="32" t="s">
        <v>429</v>
      </c>
      <c r="E147" s="33"/>
      <c r="F147" s="34">
        <f>F148</f>
        <v>2000</v>
      </c>
    </row>
    <row r="148" spans="1:7" ht="22.5" customHeight="1" x14ac:dyDescent="0.2">
      <c r="A148" s="36" t="s">
        <v>226</v>
      </c>
      <c r="B148" s="31">
        <v>5</v>
      </c>
      <c r="C148" s="31">
        <v>2</v>
      </c>
      <c r="D148" s="32" t="s">
        <v>429</v>
      </c>
      <c r="E148" s="33" t="s">
        <v>138</v>
      </c>
      <c r="F148" s="34">
        <f>F149</f>
        <v>2000</v>
      </c>
    </row>
    <row r="149" spans="1:7" ht="22.5" x14ac:dyDescent="0.2">
      <c r="A149" s="36" t="s">
        <v>139</v>
      </c>
      <c r="B149" s="31">
        <v>5</v>
      </c>
      <c r="C149" s="31">
        <v>2</v>
      </c>
      <c r="D149" s="32" t="s">
        <v>429</v>
      </c>
      <c r="E149" s="33" t="s">
        <v>140</v>
      </c>
      <c r="F149" s="34">
        <v>2000</v>
      </c>
    </row>
    <row r="150" spans="1:7" ht="59.25" customHeight="1" x14ac:dyDescent="0.2">
      <c r="A150" s="36" t="s">
        <v>385</v>
      </c>
      <c r="B150" s="31">
        <v>5</v>
      </c>
      <c r="C150" s="31">
        <v>2</v>
      </c>
      <c r="D150" s="32" t="s">
        <v>430</v>
      </c>
      <c r="E150" s="33"/>
      <c r="F150" s="34">
        <f>F151</f>
        <v>223</v>
      </c>
    </row>
    <row r="151" spans="1:7" ht="22.5" x14ac:dyDescent="0.2">
      <c r="A151" s="36" t="s">
        <v>226</v>
      </c>
      <c r="B151" s="31">
        <v>5</v>
      </c>
      <c r="C151" s="31">
        <v>2</v>
      </c>
      <c r="D151" s="32" t="s">
        <v>430</v>
      </c>
      <c r="E151" s="33">
        <v>200</v>
      </c>
      <c r="F151" s="34">
        <f>F152</f>
        <v>223</v>
      </c>
    </row>
    <row r="152" spans="1:7" ht="52.5" customHeight="1" x14ac:dyDescent="0.2">
      <c r="A152" s="36" t="s">
        <v>139</v>
      </c>
      <c r="B152" s="31">
        <v>5</v>
      </c>
      <c r="C152" s="31">
        <v>2</v>
      </c>
      <c r="D152" s="32" t="s">
        <v>430</v>
      </c>
      <c r="E152" s="33">
        <v>240</v>
      </c>
      <c r="F152" s="34">
        <v>223</v>
      </c>
    </row>
    <row r="153" spans="1:7" ht="11.25" customHeight="1" x14ac:dyDescent="0.2">
      <c r="A153" s="30" t="s">
        <v>42</v>
      </c>
      <c r="B153" s="31">
        <v>5</v>
      </c>
      <c r="C153" s="31">
        <v>3</v>
      </c>
      <c r="D153" s="32" t="s">
        <v>137</v>
      </c>
      <c r="E153" s="33" t="s">
        <v>137</v>
      </c>
      <c r="F153" s="34">
        <f>F154</f>
        <v>683</v>
      </c>
    </row>
    <row r="154" spans="1:7" ht="22.5" customHeight="1" x14ac:dyDescent="0.2">
      <c r="A154" s="35" t="s">
        <v>428</v>
      </c>
      <c r="B154" s="31">
        <v>5</v>
      </c>
      <c r="C154" s="31">
        <v>3</v>
      </c>
      <c r="D154" s="32" t="s">
        <v>386</v>
      </c>
      <c r="E154" s="33" t="s">
        <v>137</v>
      </c>
      <c r="F154" s="34">
        <f>F155</f>
        <v>683</v>
      </c>
    </row>
    <row r="155" spans="1:7" ht="22.5" customHeight="1" x14ac:dyDescent="0.2">
      <c r="A155" s="36" t="s">
        <v>232</v>
      </c>
      <c r="B155" s="31">
        <v>5</v>
      </c>
      <c r="C155" s="31">
        <v>3</v>
      </c>
      <c r="D155" s="32" t="s">
        <v>387</v>
      </c>
      <c r="E155" s="33"/>
      <c r="F155" s="34">
        <f>F156</f>
        <v>683</v>
      </c>
    </row>
    <row r="156" spans="1:7" ht="22.5" customHeight="1" x14ac:dyDescent="0.2">
      <c r="A156" s="36" t="s">
        <v>192</v>
      </c>
      <c r="B156" s="31">
        <v>5</v>
      </c>
      <c r="C156" s="31">
        <v>3</v>
      </c>
      <c r="D156" s="32" t="s">
        <v>388</v>
      </c>
      <c r="E156" s="33"/>
      <c r="F156" s="34">
        <f>F157</f>
        <v>683</v>
      </c>
    </row>
    <row r="157" spans="1:7" ht="22.5" customHeight="1" x14ac:dyDescent="0.2">
      <c r="A157" s="36" t="s">
        <v>226</v>
      </c>
      <c r="B157" s="31">
        <v>5</v>
      </c>
      <c r="C157" s="31">
        <v>3</v>
      </c>
      <c r="D157" s="32" t="s">
        <v>388</v>
      </c>
      <c r="E157" s="33" t="s">
        <v>138</v>
      </c>
      <c r="F157" s="34">
        <f>F158</f>
        <v>683</v>
      </c>
    </row>
    <row r="158" spans="1:7" ht="22.5" x14ac:dyDescent="0.2">
      <c r="A158" s="36" t="s">
        <v>139</v>
      </c>
      <c r="B158" s="31">
        <v>5</v>
      </c>
      <c r="C158" s="31">
        <v>3</v>
      </c>
      <c r="D158" s="32" t="s">
        <v>388</v>
      </c>
      <c r="E158" s="33" t="s">
        <v>140</v>
      </c>
      <c r="F158" s="34">
        <v>683</v>
      </c>
    </row>
    <row r="159" spans="1:7" ht="11.25" customHeight="1" x14ac:dyDescent="0.2">
      <c r="A159" s="30" t="s">
        <v>126</v>
      </c>
      <c r="B159" s="31">
        <v>8</v>
      </c>
      <c r="C159" s="31">
        <v>0</v>
      </c>
      <c r="D159" s="32" t="s">
        <v>137</v>
      </c>
      <c r="E159" s="33" t="s">
        <v>137</v>
      </c>
      <c r="F159" s="34">
        <f>F160</f>
        <v>1193.3</v>
      </c>
      <c r="G159" s="20">
        <v>1195.3</v>
      </c>
    </row>
    <row r="160" spans="1:7" ht="11.25" customHeight="1" x14ac:dyDescent="0.2">
      <c r="A160" s="30" t="s">
        <v>43</v>
      </c>
      <c r="B160" s="31">
        <v>8</v>
      </c>
      <c r="C160" s="31">
        <v>1</v>
      </c>
      <c r="D160" s="32" t="s">
        <v>137</v>
      </c>
      <c r="E160" s="33" t="s">
        <v>137</v>
      </c>
      <c r="F160" s="34">
        <f>F161</f>
        <v>1193.3</v>
      </c>
    </row>
    <row r="161" spans="1:6" ht="22.5" customHeight="1" x14ac:dyDescent="0.2">
      <c r="A161" s="35" t="s">
        <v>390</v>
      </c>
      <c r="B161" s="31">
        <v>8</v>
      </c>
      <c r="C161" s="31">
        <v>1</v>
      </c>
      <c r="D161" s="32" t="s">
        <v>389</v>
      </c>
      <c r="E161" s="33" t="s">
        <v>137</v>
      </c>
      <c r="F161" s="34">
        <f>F162+F173</f>
        <v>1193.3</v>
      </c>
    </row>
    <row r="162" spans="1:6" ht="42" customHeight="1" x14ac:dyDescent="0.2">
      <c r="A162" s="35" t="s">
        <v>392</v>
      </c>
      <c r="B162" s="31">
        <v>8</v>
      </c>
      <c r="C162" s="31">
        <v>1</v>
      </c>
      <c r="D162" s="32" t="s">
        <v>391</v>
      </c>
      <c r="E162" s="33" t="s">
        <v>137</v>
      </c>
      <c r="F162" s="34">
        <f>F163+F169</f>
        <v>1175.3</v>
      </c>
    </row>
    <row r="163" spans="1:6" ht="30" customHeight="1" x14ac:dyDescent="0.2">
      <c r="A163" s="35" t="s">
        <v>195</v>
      </c>
      <c r="B163" s="31">
        <v>8</v>
      </c>
      <c r="C163" s="31">
        <v>1</v>
      </c>
      <c r="D163" s="32" t="s">
        <v>393</v>
      </c>
      <c r="E163" s="33"/>
      <c r="F163" s="34">
        <f>F164</f>
        <v>1041.0999999999999</v>
      </c>
    </row>
    <row r="164" spans="1:6" ht="37.5" customHeight="1" x14ac:dyDescent="0.2">
      <c r="A164" s="35" t="s">
        <v>395</v>
      </c>
      <c r="B164" s="31">
        <v>8</v>
      </c>
      <c r="C164" s="31">
        <v>1</v>
      </c>
      <c r="D164" s="32" t="s">
        <v>394</v>
      </c>
      <c r="E164" s="33" t="s">
        <v>137</v>
      </c>
      <c r="F164" s="34">
        <f>F165+F167</f>
        <v>1041.0999999999999</v>
      </c>
    </row>
    <row r="165" spans="1:6" ht="45.75" customHeight="1" x14ac:dyDescent="0.2">
      <c r="A165" s="36" t="s">
        <v>141</v>
      </c>
      <c r="B165" s="31">
        <v>8</v>
      </c>
      <c r="C165" s="31">
        <v>1</v>
      </c>
      <c r="D165" s="32" t="s">
        <v>394</v>
      </c>
      <c r="E165" s="33" t="s">
        <v>142</v>
      </c>
      <c r="F165" s="34">
        <f>F166</f>
        <v>954.3</v>
      </c>
    </row>
    <row r="166" spans="1:6" ht="30" customHeight="1" x14ac:dyDescent="0.2">
      <c r="A166" s="36" t="s">
        <v>143</v>
      </c>
      <c r="B166" s="31">
        <v>8</v>
      </c>
      <c r="C166" s="31">
        <v>1</v>
      </c>
      <c r="D166" s="32" t="s">
        <v>394</v>
      </c>
      <c r="E166" s="33" t="s">
        <v>144</v>
      </c>
      <c r="F166" s="34">
        <v>954.3</v>
      </c>
    </row>
    <row r="167" spans="1:6" ht="30" customHeight="1" x14ac:dyDescent="0.2">
      <c r="A167" s="36" t="s">
        <v>226</v>
      </c>
      <c r="B167" s="31">
        <v>8</v>
      </c>
      <c r="C167" s="31">
        <v>1</v>
      </c>
      <c r="D167" s="32" t="s">
        <v>394</v>
      </c>
      <c r="E167" s="33" t="s">
        <v>138</v>
      </c>
      <c r="F167" s="34">
        <f>F168</f>
        <v>86.8</v>
      </c>
    </row>
    <row r="168" spans="1:6" ht="30" customHeight="1" x14ac:dyDescent="0.2">
      <c r="A168" s="36" t="s">
        <v>139</v>
      </c>
      <c r="B168" s="31">
        <v>8</v>
      </c>
      <c r="C168" s="31">
        <v>1</v>
      </c>
      <c r="D168" s="32" t="s">
        <v>394</v>
      </c>
      <c r="E168" s="33" t="s">
        <v>140</v>
      </c>
      <c r="F168" s="34">
        <v>86.8</v>
      </c>
    </row>
    <row r="169" spans="1:6" ht="30" customHeight="1" x14ac:dyDescent="0.2">
      <c r="A169" s="36" t="s">
        <v>396</v>
      </c>
      <c r="B169" s="31">
        <v>8</v>
      </c>
      <c r="C169" s="31">
        <v>1</v>
      </c>
      <c r="D169" s="32" t="s">
        <v>397</v>
      </c>
      <c r="E169" s="33"/>
      <c r="F169" s="34">
        <f>F170</f>
        <v>134.19999999999999</v>
      </c>
    </row>
    <row r="170" spans="1:6" ht="30" customHeight="1" x14ac:dyDescent="0.2">
      <c r="A170" s="36" t="s">
        <v>399</v>
      </c>
      <c r="B170" s="31">
        <v>8</v>
      </c>
      <c r="C170" s="31">
        <v>1</v>
      </c>
      <c r="D170" s="178" t="s">
        <v>398</v>
      </c>
      <c r="E170" s="33"/>
      <c r="F170" s="34">
        <f>F171</f>
        <v>134.19999999999999</v>
      </c>
    </row>
    <row r="171" spans="1:6" ht="22.5" customHeight="1" x14ac:dyDescent="0.2">
      <c r="A171" s="36" t="s">
        <v>226</v>
      </c>
      <c r="B171" s="31">
        <v>8</v>
      </c>
      <c r="C171" s="31">
        <v>1</v>
      </c>
      <c r="D171" s="178" t="s">
        <v>398</v>
      </c>
      <c r="E171" s="33" t="s">
        <v>138</v>
      </c>
      <c r="F171" s="34">
        <f>F172</f>
        <v>134.19999999999999</v>
      </c>
    </row>
    <row r="172" spans="1:6" ht="22.5" x14ac:dyDescent="0.2">
      <c r="A172" s="36" t="s">
        <v>139</v>
      </c>
      <c r="B172" s="31">
        <v>8</v>
      </c>
      <c r="C172" s="31">
        <v>1</v>
      </c>
      <c r="D172" s="178" t="s">
        <v>398</v>
      </c>
      <c r="E172" s="33" t="s">
        <v>140</v>
      </c>
      <c r="F172" s="34">
        <v>134.19999999999999</v>
      </c>
    </row>
    <row r="173" spans="1:6" ht="11.25" customHeight="1" x14ac:dyDescent="0.2">
      <c r="A173" s="35" t="s">
        <v>196</v>
      </c>
      <c r="B173" s="31">
        <v>8</v>
      </c>
      <c r="C173" s="31">
        <v>1</v>
      </c>
      <c r="D173" s="32" t="s">
        <v>401</v>
      </c>
      <c r="E173" s="33" t="s">
        <v>137</v>
      </c>
      <c r="F173" s="34">
        <f>F174</f>
        <v>18</v>
      </c>
    </row>
    <row r="174" spans="1:6" ht="26.25" customHeight="1" x14ac:dyDescent="0.2">
      <c r="A174" s="35" t="s">
        <v>402</v>
      </c>
      <c r="B174" s="31">
        <v>8</v>
      </c>
      <c r="C174" s="31">
        <v>1</v>
      </c>
      <c r="D174" s="32" t="s">
        <v>403</v>
      </c>
      <c r="E174" s="33" t="s">
        <v>137</v>
      </c>
      <c r="F174" s="34">
        <f>F175</f>
        <v>18</v>
      </c>
    </row>
    <row r="175" spans="1:6" ht="22.5" customHeight="1" x14ac:dyDescent="0.2">
      <c r="A175" s="36" t="s">
        <v>395</v>
      </c>
      <c r="B175" s="31">
        <v>8</v>
      </c>
      <c r="C175" s="31">
        <v>1</v>
      </c>
      <c r="D175" s="178" t="s">
        <v>400</v>
      </c>
      <c r="E175" s="33"/>
      <c r="F175" s="34">
        <f>F176</f>
        <v>18</v>
      </c>
    </row>
    <row r="176" spans="1:6" ht="26.25" customHeight="1" x14ac:dyDescent="0.2">
      <c r="A176" s="36" t="s">
        <v>226</v>
      </c>
      <c r="B176" s="31">
        <v>8</v>
      </c>
      <c r="C176" s="31">
        <v>1</v>
      </c>
      <c r="D176" s="178" t="s">
        <v>400</v>
      </c>
      <c r="E176" s="33">
        <v>200</v>
      </c>
      <c r="F176" s="34">
        <f>F177</f>
        <v>18</v>
      </c>
    </row>
    <row r="177" spans="1:7" ht="26.25" customHeight="1" x14ac:dyDescent="0.2">
      <c r="A177" s="36" t="s">
        <v>139</v>
      </c>
      <c r="B177" s="31">
        <v>8</v>
      </c>
      <c r="C177" s="31">
        <v>1</v>
      </c>
      <c r="D177" s="178" t="s">
        <v>400</v>
      </c>
      <c r="E177" s="33">
        <v>240</v>
      </c>
      <c r="F177" s="34">
        <v>18</v>
      </c>
    </row>
    <row r="178" spans="1:7" ht="11.25" customHeight="1" x14ac:dyDescent="0.2">
      <c r="A178" s="30" t="s">
        <v>127</v>
      </c>
      <c r="B178" s="31">
        <v>11</v>
      </c>
      <c r="C178" s="31">
        <v>0</v>
      </c>
      <c r="D178" s="32" t="s">
        <v>137</v>
      </c>
      <c r="E178" s="33" t="s">
        <v>137</v>
      </c>
      <c r="F178" s="34">
        <f>F179</f>
        <v>6933.1</v>
      </c>
      <c r="G178" s="20">
        <v>6935.1</v>
      </c>
    </row>
    <row r="179" spans="1:7" ht="11.25" customHeight="1" x14ac:dyDescent="0.2">
      <c r="A179" s="30" t="s">
        <v>44</v>
      </c>
      <c r="B179" s="31">
        <v>11</v>
      </c>
      <c r="C179" s="31">
        <v>1</v>
      </c>
      <c r="D179" s="32" t="s">
        <v>137</v>
      </c>
      <c r="E179" s="33" t="s">
        <v>137</v>
      </c>
      <c r="F179" s="34">
        <f>F180</f>
        <v>6933.1</v>
      </c>
    </row>
    <row r="180" spans="1:7" ht="39" customHeight="1" x14ac:dyDescent="0.2">
      <c r="A180" s="35" t="s">
        <v>390</v>
      </c>
      <c r="B180" s="31">
        <v>11</v>
      </c>
      <c r="C180" s="31">
        <v>1</v>
      </c>
      <c r="D180" s="32" t="s">
        <v>389</v>
      </c>
      <c r="E180" s="33" t="s">
        <v>137</v>
      </c>
      <c r="F180" s="34">
        <f>F181</f>
        <v>6933.1</v>
      </c>
    </row>
    <row r="181" spans="1:7" ht="26.25" customHeight="1" x14ac:dyDescent="0.2">
      <c r="A181" s="35" t="s">
        <v>404</v>
      </c>
      <c r="B181" s="31">
        <v>11</v>
      </c>
      <c r="C181" s="31">
        <v>1</v>
      </c>
      <c r="D181" s="32" t="s">
        <v>406</v>
      </c>
      <c r="E181" s="33" t="s">
        <v>137</v>
      </c>
      <c r="F181" s="34">
        <f>F182</f>
        <v>6933.1</v>
      </c>
    </row>
    <row r="182" spans="1:7" ht="31.5" customHeight="1" x14ac:dyDescent="0.2">
      <c r="A182" s="35" t="s">
        <v>405</v>
      </c>
      <c r="B182" s="31">
        <v>11</v>
      </c>
      <c r="C182" s="31">
        <v>1</v>
      </c>
      <c r="D182" s="32" t="s">
        <v>407</v>
      </c>
      <c r="E182" s="33"/>
      <c r="F182" s="34">
        <f>F183</f>
        <v>6933.1</v>
      </c>
    </row>
    <row r="183" spans="1:7" ht="32.25" customHeight="1" x14ac:dyDescent="0.2">
      <c r="A183" s="35" t="s">
        <v>190</v>
      </c>
      <c r="B183" s="31">
        <v>11</v>
      </c>
      <c r="C183" s="31">
        <v>1</v>
      </c>
      <c r="D183" s="32" t="s">
        <v>408</v>
      </c>
      <c r="E183" s="33" t="s">
        <v>137</v>
      </c>
      <c r="F183" s="34">
        <f>F184+F186+F188</f>
        <v>6933.1</v>
      </c>
    </row>
    <row r="184" spans="1:7" ht="45" customHeight="1" x14ac:dyDescent="0.2">
      <c r="A184" s="36" t="s">
        <v>141</v>
      </c>
      <c r="B184" s="31">
        <v>11</v>
      </c>
      <c r="C184" s="31">
        <v>1</v>
      </c>
      <c r="D184" s="32" t="s">
        <v>408</v>
      </c>
      <c r="E184" s="33" t="s">
        <v>142</v>
      </c>
      <c r="F184" s="34">
        <f>F185</f>
        <v>6157.9</v>
      </c>
    </row>
    <row r="185" spans="1:7" x14ac:dyDescent="0.2">
      <c r="A185" s="36" t="s">
        <v>143</v>
      </c>
      <c r="B185" s="31">
        <v>11</v>
      </c>
      <c r="C185" s="31">
        <v>1</v>
      </c>
      <c r="D185" s="32" t="s">
        <v>408</v>
      </c>
      <c r="E185" s="33" t="s">
        <v>144</v>
      </c>
      <c r="F185" s="34">
        <v>6157.9</v>
      </c>
    </row>
    <row r="186" spans="1:7" ht="22.5" customHeight="1" x14ac:dyDescent="0.2">
      <c r="A186" s="36" t="s">
        <v>226</v>
      </c>
      <c r="B186" s="31">
        <v>11</v>
      </c>
      <c r="C186" s="31">
        <v>1</v>
      </c>
      <c r="D186" s="32" t="s">
        <v>408</v>
      </c>
      <c r="E186" s="33" t="s">
        <v>138</v>
      </c>
      <c r="F186" s="34">
        <f>F187</f>
        <v>757.6</v>
      </c>
    </row>
    <row r="187" spans="1:7" ht="22.5" x14ac:dyDescent="0.2">
      <c r="A187" s="36" t="s">
        <v>139</v>
      </c>
      <c r="B187" s="31">
        <v>11</v>
      </c>
      <c r="C187" s="31">
        <v>1</v>
      </c>
      <c r="D187" s="32" t="s">
        <v>408</v>
      </c>
      <c r="E187" s="33" t="s">
        <v>140</v>
      </c>
      <c r="F187" s="34">
        <v>757.6</v>
      </c>
    </row>
    <row r="188" spans="1:7" ht="11.25" customHeight="1" x14ac:dyDescent="0.2">
      <c r="A188" s="36" t="s">
        <v>147</v>
      </c>
      <c r="B188" s="31">
        <v>11</v>
      </c>
      <c r="C188" s="31">
        <v>1</v>
      </c>
      <c r="D188" s="32" t="s">
        <v>408</v>
      </c>
      <c r="E188" s="33" t="s">
        <v>148</v>
      </c>
      <c r="F188" s="34">
        <f>F189</f>
        <v>17.600000000000001</v>
      </c>
    </row>
    <row r="189" spans="1:7" x14ac:dyDescent="0.2">
      <c r="A189" s="36" t="s">
        <v>149</v>
      </c>
      <c r="B189" s="31">
        <v>11</v>
      </c>
      <c r="C189" s="31">
        <v>1</v>
      </c>
      <c r="D189" s="32" t="s">
        <v>408</v>
      </c>
      <c r="E189" s="33" t="s">
        <v>150</v>
      </c>
      <c r="F189" s="34">
        <v>17.600000000000001</v>
      </c>
    </row>
    <row r="190" spans="1:7" ht="12" thickBot="1" x14ac:dyDescent="0.25">
      <c r="A190" s="42"/>
      <c r="B190" s="43"/>
      <c r="C190" s="43"/>
      <c r="D190" s="44"/>
      <c r="E190" s="45" t="s">
        <v>209</v>
      </c>
      <c r="F190" s="46">
        <f>F6+F67+F76+F106+F132+F159+F178</f>
        <v>33052.21</v>
      </c>
    </row>
    <row r="191" spans="1:7" ht="11.25" customHeight="1" x14ac:dyDescent="0.2">
      <c r="F191" s="47"/>
    </row>
    <row r="192" spans="1:7" x14ac:dyDescent="0.2">
      <c r="F192" s="48"/>
    </row>
    <row r="194" spans="1:8" s="21" customFormat="1" x14ac:dyDescent="0.2">
      <c r="A194" s="17"/>
      <c r="B194" s="18"/>
      <c r="C194" s="18"/>
      <c r="D194" s="19"/>
      <c r="E194" s="20"/>
      <c r="F194" s="48"/>
      <c r="G194" s="20"/>
      <c r="H194" s="20"/>
    </row>
  </sheetData>
  <autoFilter ref="A5:F191"/>
  <mergeCells count="2">
    <mergeCell ref="A2:F2"/>
    <mergeCell ref="E1:F1"/>
  </mergeCells>
  <pageMargins left="0" right="0" top="0" bottom="0" header="0" footer="0"/>
  <pageSetup paperSize="9" scale="9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199"/>
  <sheetViews>
    <sheetView topLeftCell="A140" zoomScaleNormal="100" workbookViewId="0">
      <selection activeCell="G158" sqref="G158"/>
    </sheetView>
  </sheetViews>
  <sheetFormatPr defaultRowHeight="11.25" x14ac:dyDescent="0.2"/>
  <cols>
    <col min="1" max="1" width="50.42578125" style="17" customWidth="1"/>
    <col min="2" max="2" width="5.42578125" style="18" customWidth="1"/>
    <col min="3" max="3" width="5.28515625" style="18" customWidth="1"/>
    <col min="4" max="4" width="10.5703125" style="19" customWidth="1"/>
    <col min="5" max="5" width="7.140625" style="20" customWidth="1"/>
    <col min="6" max="6" width="10.85546875" style="18" customWidth="1"/>
    <col min="7" max="7" width="11" style="179" customWidth="1"/>
    <col min="8" max="16384" width="9.140625" style="20"/>
  </cols>
  <sheetData>
    <row r="1" spans="1:7" ht="59.25" customHeight="1" x14ac:dyDescent="0.2">
      <c r="E1" s="198"/>
      <c r="F1" s="214" t="s">
        <v>476</v>
      </c>
      <c r="G1" s="214"/>
    </row>
    <row r="2" spans="1:7" ht="45" customHeight="1" x14ac:dyDescent="0.2">
      <c r="A2" s="212" t="s">
        <v>433</v>
      </c>
      <c r="B2" s="212"/>
      <c r="C2" s="212"/>
      <c r="D2" s="212"/>
      <c r="E2" s="212"/>
      <c r="F2" s="212"/>
    </row>
    <row r="3" spans="1:7" ht="21" customHeight="1" x14ac:dyDescent="0.2"/>
    <row r="4" spans="1:7" x14ac:dyDescent="0.2">
      <c r="F4" s="18" t="s">
        <v>327</v>
      </c>
    </row>
    <row r="5" spans="1:7" ht="69.75" customHeight="1" x14ac:dyDescent="0.2">
      <c r="A5" s="216" t="s">
        <v>25</v>
      </c>
      <c r="B5" s="216" t="s">
        <v>26</v>
      </c>
      <c r="C5" s="216" t="s">
        <v>27</v>
      </c>
      <c r="D5" s="217" t="s">
        <v>28</v>
      </c>
      <c r="E5" s="216" t="s">
        <v>29</v>
      </c>
      <c r="F5" s="215" t="s">
        <v>409</v>
      </c>
      <c r="G5" s="215"/>
    </row>
    <row r="6" spans="1:7" ht="20.25" customHeight="1" x14ac:dyDescent="0.2">
      <c r="A6" s="216"/>
      <c r="B6" s="216"/>
      <c r="C6" s="216"/>
      <c r="D6" s="217"/>
      <c r="E6" s="216"/>
      <c r="F6" s="169">
        <v>2020</v>
      </c>
      <c r="G6" s="37">
        <v>2021</v>
      </c>
    </row>
    <row r="7" spans="1:7" ht="22.5" customHeight="1" x14ac:dyDescent="0.2">
      <c r="A7" s="25" t="s">
        <v>30</v>
      </c>
      <c r="B7" s="26">
        <v>1</v>
      </c>
      <c r="C7" s="26">
        <v>0</v>
      </c>
      <c r="D7" s="27" t="s">
        <v>137</v>
      </c>
      <c r="E7" s="28" t="s">
        <v>137</v>
      </c>
      <c r="F7" s="34">
        <f>F8+F14+F20+F31+F37</f>
        <v>17228.3</v>
      </c>
      <c r="G7" s="34">
        <f>G8+G14+G20+G31+G37</f>
        <v>18147.099999999999</v>
      </c>
    </row>
    <row r="8" spans="1:7" ht="22.5" customHeight="1" x14ac:dyDescent="0.2">
      <c r="A8" s="30" t="s">
        <v>31</v>
      </c>
      <c r="B8" s="31">
        <v>1</v>
      </c>
      <c r="C8" s="31">
        <v>2</v>
      </c>
      <c r="D8" s="32" t="s">
        <v>137</v>
      </c>
      <c r="E8" s="33" t="s">
        <v>137</v>
      </c>
      <c r="F8" s="34">
        <f t="shared" ref="F8:G8" si="0">F9</f>
        <v>1875</v>
      </c>
      <c r="G8" s="34">
        <f t="shared" si="0"/>
        <v>1875</v>
      </c>
    </row>
    <row r="9" spans="1:7" ht="36.75" customHeight="1" x14ac:dyDescent="0.2">
      <c r="A9" s="35" t="s">
        <v>342</v>
      </c>
      <c r="B9" s="31">
        <v>1</v>
      </c>
      <c r="C9" s="31">
        <v>2</v>
      </c>
      <c r="D9" s="32" t="s">
        <v>339</v>
      </c>
      <c r="E9" s="33" t="s">
        <v>137</v>
      </c>
      <c r="F9" s="34">
        <f>F10</f>
        <v>1875</v>
      </c>
      <c r="G9" s="34">
        <f>G10</f>
        <v>1875</v>
      </c>
    </row>
    <row r="10" spans="1:7" ht="35.25" customHeight="1" x14ac:dyDescent="0.2">
      <c r="A10" s="35" t="s">
        <v>210</v>
      </c>
      <c r="B10" s="31">
        <v>1</v>
      </c>
      <c r="C10" s="31">
        <v>2</v>
      </c>
      <c r="D10" s="32" t="s">
        <v>340</v>
      </c>
      <c r="E10" s="33"/>
      <c r="F10" s="34">
        <f>+F11</f>
        <v>1875</v>
      </c>
      <c r="G10" s="34">
        <f>+G11</f>
        <v>1875</v>
      </c>
    </row>
    <row r="11" spans="1:7" ht="32.25" customHeight="1" x14ac:dyDescent="0.2">
      <c r="A11" s="35" t="s">
        <v>189</v>
      </c>
      <c r="B11" s="31">
        <v>1</v>
      </c>
      <c r="C11" s="31">
        <v>2</v>
      </c>
      <c r="D11" s="32" t="s">
        <v>341</v>
      </c>
      <c r="E11" s="33" t="s">
        <v>137</v>
      </c>
      <c r="F11" s="34">
        <f>F12</f>
        <v>1875</v>
      </c>
      <c r="G11" s="34">
        <f>G12</f>
        <v>1875</v>
      </c>
    </row>
    <row r="12" spans="1:7" ht="47.25" customHeight="1" x14ac:dyDescent="0.2">
      <c r="A12" s="36" t="s">
        <v>141</v>
      </c>
      <c r="B12" s="31">
        <v>1</v>
      </c>
      <c r="C12" s="31">
        <v>2</v>
      </c>
      <c r="D12" s="32" t="s">
        <v>341</v>
      </c>
      <c r="E12" s="33" t="s">
        <v>142</v>
      </c>
      <c r="F12" s="34">
        <f>F13</f>
        <v>1875</v>
      </c>
      <c r="G12" s="34">
        <f>G13</f>
        <v>1875</v>
      </c>
    </row>
    <row r="13" spans="1:7" ht="25.5" customHeight="1" x14ac:dyDescent="0.2">
      <c r="A13" s="36" t="s">
        <v>145</v>
      </c>
      <c r="B13" s="31">
        <v>1</v>
      </c>
      <c r="C13" s="31">
        <v>2</v>
      </c>
      <c r="D13" s="32" t="s">
        <v>341</v>
      </c>
      <c r="E13" s="33" t="s">
        <v>146</v>
      </c>
      <c r="F13" s="34">
        <v>1875</v>
      </c>
      <c r="G13" s="37">
        <v>1875</v>
      </c>
    </row>
    <row r="14" spans="1:7" ht="38.25" customHeight="1" x14ac:dyDescent="0.2">
      <c r="A14" s="36" t="s">
        <v>32</v>
      </c>
      <c r="B14" s="31">
        <v>1</v>
      </c>
      <c r="C14" s="31">
        <v>4</v>
      </c>
      <c r="D14" s="32"/>
      <c r="E14" s="33"/>
      <c r="F14" s="34">
        <f t="shared" ref="F14:G18" si="1">F15</f>
        <v>9791.2999999999993</v>
      </c>
      <c r="G14" s="34">
        <f t="shared" si="1"/>
        <v>9925</v>
      </c>
    </row>
    <row r="15" spans="1:7" ht="33.75" customHeight="1" x14ac:dyDescent="0.2">
      <c r="A15" s="35" t="s">
        <v>342</v>
      </c>
      <c r="B15" s="31">
        <v>1</v>
      </c>
      <c r="C15" s="31">
        <v>4</v>
      </c>
      <c r="D15" s="32" t="s">
        <v>339</v>
      </c>
      <c r="E15" s="33" t="s">
        <v>137</v>
      </c>
      <c r="F15" s="34">
        <f>F16</f>
        <v>9791.2999999999993</v>
      </c>
      <c r="G15" s="34">
        <f>G16</f>
        <v>9925</v>
      </c>
    </row>
    <row r="16" spans="1:7" ht="33.75" customHeight="1" x14ac:dyDescent="0.2">
      <c r="A16" s="35" t="s">
        <v>211</v>
      </c>
      <c r="B16" s="31">
        <v>1</v>
      </c>
      <c r="C16" s="31">
        <v>4</v>
      </c>
      <c r="D16" s="32" t="s">
        <v>340</v>
      </c>
      <c r="E16" s="33"/>
      <c r="F16" s="34">
        <f t="shared" si="1"/>
        <v>9791.2999999999993</v>
      </c>
      <c r="G16" s="34">
        <f t="shared" si="1"/>
        <v>9925</v>
      </c>
    </row>
    <row r="17" spans="1:7" ht="11.25" customHeight="1" x14ac:dyDescent="0.2">
      <c r="A17" s="35" t="s">
        <v>128</v>
      </c>
      <c r="B17" s="31">
        <v>1</v>
      </c>
      <c r="C17" s="31">
        <v>4</v>
      </c>
      <c r="D17" s="32" t="s">
        <v>343</v>
      </c>
      <c r="E17" s="33" t="s">
        <v>137</v>
      </c>
      <c r="F17" s="34">
        <f t="shared" si="1"/>
        <v>9791.2999999999993</v>
      </c>
      <c r="G17" s="34">
        <f t="shared" si="1"/>
        <v>9925</v>
      </c>
    </row>
    <row r="18" spans="1:7" ht="45" customHeight="1" x14ac:dyDescent="0.2">
      <c r="A18" s="36" t="s">
        <v>141</v>
      </c>
      <c r="B18" s="31">
        <v>1</v>
      </c>
      <c r="C18" s="31">
        <v>4</v>
      </c>
      <c r="D18" s="32" t="s">
        <v>343</v>
      </c>
      <c r="E18" s="33" t="s">
        <v>142</v>
      </c>
      <c r="F18" s="34">
        <f t="shared" si="1"/>
        <v>9791.2999999999993</v>
      </c>
      <c r="G18" s="34">
        <f t="shared" si="1"/>
        <v>9925</v>
      </c>
    </row>
    <row r="19" spans="1:7" ht="22.5" x14ac:dyDescent="0.2">
      <c r="A19" s="36" t="s">
        <v>145</v>
      </c>
      <c r="B19" s="31">
        <v>1</v>
      </c>
      <c r="C19" s="31">
        <v>4</v>
      </c>
      <c r="D19" s="32" t="s">
        <v>343</v>
      </c>
      <c r="E19" s="33" t="s">
        <v>146</v>
      </c>
      <c r="F19" s="34">
        <v>9791.2999999999993</v>
      </c>
      <c r="G19" s="37">
        <v>9925</v>
      </c>
    </row>
    <row r="20" spans="1:7" ht="38.25" customHeight="1" x14ac:dyDescent="0.2">
      <c r="A20" s="36" t="s">
        <v>201</v>
      </c>
      <c r="B20" s="31">
        <v>1</v>
      </c>
      <c r="C20" s="31">
        <v>6</v>
      </c>
      <c r="D20" s="32"/>
      <c r="E20" s="33"/>
      <c r="F20" s="34">
        <f>F26+F21</f>
        <v>0</v>
      </c>
      <c r="G20" s="34">
        <f>G26+G21</f>
        <v>0</v>
      </c>
    </row>
    <row r="21" spans="1:7" ht="38.25" customHeight="1" x14ac:dyDescent="0.2">
      <c r="A21" s="35" t="s">
        <v>336</v>
      </c>
      <c r="B21" s="31">
        <v>1</v>
      </c>
      <c r="C21" s="31">
        <v>6</v>
      </c>
      <c r="D21" s="32" t="s">
        <v>339</v>
      </c>
      <c r="E21" s="33"/>
      <c r="F21" s="34">
        <f t="shared" ref="F21:G24" si="2">F22</f>
        <v>0</v>
      </c>
      <c r="G21" s="34">
        <f t="shared" si="2"/>
        <v>0</v>
      </c>
    </row>
    <row r="22" spans="1:7" ht="38.25" customHeight="1" x14ac:dyDescent="0.2">
      <c r="A22" s="35" t="s">
        <v>211</v>
      </c>
      <c r="B22" s="31">
        <v>1</v>
      </c>
      <c r="C22" s="31">
        <v>6</v>
      </c>
      <c r="D22" s="32" t="s">
        <v>340</v>
      </c>
      <c r="E22" s="33"/>
      <c r="F22" s="34">
        <f t="shared" si="2"/>
        <v>0</v>
      </c>
      <c r="G22" s="34">
        <f t="shared" si="2"/>
        <v>0</v>
      </c>
    </row>
    <row r="23" spans="1:7" ht="50.25" customHeight="1" x14ac:dyDescent="0.2">
      <c r="A23" s="36" t="s">
        <v>200</v>
      </c>
      <c r="B23" s="31">
        <v>1</v>
      </c>
      <c r="C23" s="31">
        <v>6</v>
      </c>
      <c r="D23" s="32" t="s">
        <v>344</v>
      </c>
      <c r="E23" s="33"/>
      <c r="F23" s="34">
        <f t="shared" si="2"/>
        <v>0</v>
      </c>
      <c r="G23" s="34">
        <f t="shared" si="2"/>
        <v>0</v>
      </c>
    </row>
    <row r="24" spans="1:7" ht="15" customHeight="1" x14ac:dyDescent="0.2">
      <c r="A24" s="36" t="s">
        <v>153</v>
      </c>
      <c r="B24" s="31"/>
      <c r="C24" s="31"/>
      <c r="D24" s="32" t="s">
        <v>344</v>
      </c>
      <c r="E24" s="33">
        <v>500</v>
      </c>
      <c r="F24" s="34">
        <f t="shared" si="2"/>
        <v>0</v>
      </c>
      <c r="G24" s="34">
        <f t="shared" si="2"/>
        <v>0</v>
      </c>
    </row>
    <row r="25" spans="1:7" ht="15.75" customHeight="1" x14ac:dyDescent="0.2">
      <c r="A25" s="36" t="s">
        <v>136</v>
      </c>
      <c r="B25" s="31">
        <v>1</v>
      </c>
      <c r="C25" s="31">
        <v>6</v>
      </c>
      <c r="D25" s="32" t="s">
        <v>344</v>
      </c>
      <c r="E25" s="33">
        <v>540</v>
      </c>
      <c r="F25" s="34"/>
      <c r="G25" s="37"/>
    </row>
    <row r="26" spans="1:7" ht="18" customHeight="1" x14ac:dyDescent="0.2">
      <c r="A26" s="35" t="s">
        <v>154</v>
      </c>
      <c r="B26" s="31">
        <v>1</v>
      </c>
      <c r="C26" s="31">
        <v>6</v>
      </c>
      <c r="D26" s="32" t="s">
        <v>338</v>
      </c>
      <c r="E26" s="33"/>
      <c r="F26" s="34">
        <f>F27</f>
        <v>0</v>
      </c>
      <c r="G26" s="34">
        <f>G27</f>
        <v>0</v>
      </c>
    </row>
    <row r="27" spans="1:7" ht="24" customHeight="1" x14ac:dyDescent="0.2">
      <c r="A27" s="35" t="s">
        <v>356</v>
      </c>
      <c r="B27" s="31">
        <v>1</v>
      </c>
      <c r="C27" s="31">
        <v>6</v>
      </c>
      <c r="D27" s="32" t="s">
        <v>345</v>
      </c>
      <c r="E27" s="33"/>
      <c r="F27" s="34">
        <f>F28</f>
        <v>0</v>
      </c>
      <c r="G27" s="34">
        <f>G28</f>
        <v>0</v>
      </c>
    </row>
    <row r="28" spans="1:7" ht="45" customHeight="1" x14ac:dyDescent="0.2">
      <c r="A28" s="36" t="s">
        <v>200</v>
      </c>
      <c r="B28" s="31">
        <v>1</v>
      </c>
      <c r="C28" s="31">
        <v>6</v>
      </c>
      <c r="D28" s="32" t="s">
        <v>346</v>
      </c>
      <c r="E28" s="33"/>
      <c r="F28" s="34">
        <f t="shared" ref="F28:G29" si="3">F29</f>
        <v>0</v>
      </c>
      <c r="G28" s="34">
        <f t="shared" si="3"/>
        <v>0</v>
      </c>
    </row>
    <row r="29" spans="1:7" ht="11.25" customHeight="1" x14ac:dyDescent="0.2">
      <c r="A29" s="36" t="s">
        <v>153</v>
      </c>
      <c r="B29" s="31">
        <v>1</v>
      </c>
      <c r="C29" s="31">
        <v>6</v>
      </c>
      <c r="D29" s="32" t="s">
        <v>346</v>
      </c>
      <c r="E29" s="33">
        <v>500</v>
      </c>
      <c r="F29" s="34">
        <f t="shared" si="3"/>
        <v>0</v>
      </c>
      <c r="G29" s="34">
        <f t="shared" si="3"/>
        <v>0</v>
      </c>
    </row>
    <row r="30" spans="1:7" ht="11.25" customHeight="1" x14ac:dyDescent="0.2">
      <c r="A30" s="36" t="s">
        <v>136</v>
      </c>
      <c r="B30" s="31">
        <v>1</v>
      </c>
      <c r="C30" s="31">
        <v>6</v>
      </c>
      <c r="D30" s="32" t="s">
        <v>346</v>
      </c>
      <c r="E30" s="33">
        <v>540</v>
      </c>
      <c r="F30" s="34"/>
      <c r="G30" s="37"/>
    </row>
    <row r="31" spans="1:7" ht="11.25" customHeight="1" x14ac:dyDescent="0.2">
      <c r="A31" s="30" t="s">
        <v>33</v>
      </c>
      <c r="B31" s="31">
        <v>1</v>
      </c>
      <c r="C31" s="31">
        <v>11</v>
      </c>
      <c r="D31" s="32"/>
      <c r="E31" s="33" t="s">
        <v>137</v>
      </c>
      <c r="F31" s="34">
        <f t="shared" ref="F31:G35" si="4">F32</f>
        <v>60</v>
      </c>
      <c r="G31" s="34">
        <f t="shared" si="4"/>
        <v>225</v>
      </c>
    </row>
    <row r="32" spans="1:7" ht="12.75" customHeight="1" x14ac:dyDescent="0.2">
      <c r="A32" s="35" t="s">
        <v>154</v>
      </c>
      <c r="B32" s="31">
        <v>1</v>
      </c>
      <c r="C32" s="31">
        <v>11</v>
      </c>
      <c r="D32" s="32" t="s">
        <v>338</v>
      </c>
      <c r="E32" s="33" t="s">
        <v>137</v>
      </c>
      <c r="F32" s="34">
        <f t="shared" si="4"/>
        <v>60</v>
      </c>
      <c r="G32" s="34">
        <f t="shared" si="4"/>
        <v>225</v>
      </c>
    </row>
    <row r="33" spans="1:7" ht="12" customHeight="1" x14ac:dyDescent="0.2">
      <c r="A33" s="35" t="s">
        <v>347</v>
      </c>
      <c r="B33" s="31">
        <v>1</v>
      </c>
      <c r="C33" s="31">
        <v>11</v>
      </c>
      <c r="D33" s="32" t="s">
        <v>348</v>
      </c>
      <c r="E33" s="33" t="s">
        <v>137</v>
      </c>
      <c r="F33" s="34">
        <f>F34</f>
        <v>60</v>
      </c>
      <c r="G33" s="34">
        <f>G34</f>
        <v>225</v>
      </c>
    </row>
    <row r="34" spans="1:7" ht="12" customHeight="1" x14ac:dyDescent="0.2">
      <c r="A34" s="35" t="s">
        <v>337</v>
      </c>
      <c r="B34" s="31">
        <v>1</v>
      </c>
      <c r="C34" s="31">
        <v>11</v>
      </c>
      <c r="D34" s="32" t="s">
        <v>349</v>
      </c>
      <c r="E34" s="33"/>
      <c r="F34" s="34">
        <f t="shared" si="4"/>
        <v>60</v>
      </c>
      <c r="G34" s="34">
        <f t="shared" si="4"/>
        <v>225</v>
      </c>
    </row>
    <row r="35" spans="1:7" ht="11.25" customHeight="1" x14ac:dyDescent="0.2">
      <c r="A35" s="36" t="s">
        <v>147</v>
      </c>
      <c r="B35" s="31">
        <v>1</v>
      </c>
      <c r="C35" s="31">
        <v>11</v>
      </c>
      <c r="D35" s="32" t="s">
        <v>349</v>
      </c>
      <c r="E35" s="33" t="s">
        <v>148</v>
      </c>
      <c r="F35" s="34">
        <f t="shared" si="4"/>
        <v>60</v>
      </c>
      <c r="G35" s="34">
        <f t="shared" si="4"/>
        <v>225</v>
      </c>
    </row>
    <row r="36" spans="1:7" x14ac:dyDescent="0.2">
      <c r="A36" s="36" t="s">
        <v>131</v>
      </c>
      <c r="B36" s="31">
        <v>1</v>
      </c>
      <c r="C36" s="31">
        <v>11</v>
      </c>
      <c r="D36" s="32" t="s">
        <v>349</v>
      </c>
      <c r="E36" s="33" t="s">
        <v>125</v>
      </c>
      <c r="F36" s="34">
        <v>60</v>
      </c>
      <c r="G36" s="37">
        <v>225</v>
      </c>
    </row>
    <row r="37" spans="1:7" ht="11.25" customHeight="1" x14ac:dyDescent="0.2">
      <c r="A37" s="30" t="s">
        <v>34</v>
      </c>
      <c r="B37" s="31">
        <v>1</v>
      </c>
      <c r="C37" s="31">
        <v>13</v>
      </c>
      <c r="D37" s="32" t="s">
        <v>137</v>
      </c>
      <c r="E37" s="33" t="s">
        <v>137</v>
      </c>
      <c r="F37" s="34">
        <f>F42+F54+F38+F61</f>
        <v>5502</v>
      </c>
      <c r="G37" s="34">
        <f>G42+G54+G38+G61</f>
        <v>6122.1</v>
      </c>
    </row>
    <row r="38" spans="1:7" ht="11.25" customHeight="1" x14ac:dyDescent="0.2">
      <c r="A38" s="35" t="s">
        <v>154</v>
      </c>
      <c r="B38" s="31">
        <v>1</v>
      </c>
      <c r="C38" s="31">
        <v>13</v>
      </c>
      <c r="D38" s="32">
        <v>5000000000</v>
      </c>
      <c r="E38" s="33"/>
      <c r="F38" s="34">
        <f t="shared" ref="F38:G40" si="5">F39</f>
        <v>533</v>
      </c>
      <c r="G38" s="34">
        <f t="shared" si="5"/>
        <v>1076</v>
      </c>
    </row>
    <row r="39" spans="1:7" ht="11.25" customHeight="1" x14ac:dyDescent="0.2">
      <c r="A39" s="36" t="s">
        <v>276</v>
      </c>
      <c r="B39" s="31">
        <v>1</v>
      </c>
      <c r="C39" s="31">
        <v>13</v>
      </c>
      <c r="D39" s="32" t="s">
        <v>275</v>
      </c>
      <c r="E39" s="33"/>
      <c r="F39" s="34">
        <f t="shared" si="5"/>
        <v>533</v>
      </c>
      <c r="G39" s="34">
        <f t="shared" si="5"/>
        <v>1076</v>
      </c>
    </row>
    <row r="40" spans="1:7" ht="11.25" customHeight="1" x14ac:dyDescent="0.2">
      <c r="A40" s="36" t="s">
        <v>147</v>
      </c>
      <c r="B40" s="31">
        <v>1</v>
      </c>
      <c r="C40" s="31">
        <v>13</v>
      </c>
      <c r="D40" s="32" t="s">
        <v>275</v>
      </c>
      <c r="E40" s="33">
        <v>800</v>
      </c>
      <c r="F40" s="34">
        <f t="shared" si="5"/>
        <v>533</v>
      </c>
      <c r="G40" s="34">
        <f t="shared" si="5"/>
        <v>1076</v>
      </c>
    </row>
    <row r="41" spans="1:7" ht="11.25" customHeight="1" x14ac:dyDescent="0.2">
      <c r="A41" s="36" t="s">
        <v>131</v>
      </c>
      <c r="B41" s="31">
        <v>1</v>
      </c>
      <c r="C41" s="31">
        <v>13</v>
      </c>
      <c r="D41" s="32" t="s">
        <v>275</v>
      </c>
      <c r="E41" s="33">
        <v>870</v>
      </c>
      <c r="F41" s="34">
        <v>533</v>
      </c>
      <c r="G41" s="34">
        <v>1076</v>
      </c>
    </row>
    <row r="42" spans="1:7" ht="22.5" customHeight="1" x14ac:dyDescent="0.2">
      <c r="A42" s="35" t="s">
        <v>342</v>
      </c>
      <c r="B42" s="31">
        <v>1</v>
      </c>
      <c r="C42" s="31">
        <v>13</v>
      </c>
      <c r="D42" s="32" t="s">
        <v>339</v>
      </c>
      <c r="E42" s="33" t="s">
        <v>137</v>
      </c>
      <c r="F42" s="34">
        <f>F43</f>
        <v>4279</v>
      </c>
      <c r="G42" s="34">
        <f>G43</f>
        <v>4279</v>
      </c>
    </row>
    <row r="43" spans="1:7" ht="35.25" customHeight="1" x14ac:dyDescent="0.2">
      <c r="A43" s="35" t="s">
        <v>210</v>
      </c>
      <c r="B43" s="31">
        <v>1</v>
      </c>
      <c r="C43" s="31">
        <v>2</v>
      </c>
      <c r="D43" s="32" t="s">
        <v>340</v>
      </c>
      <c r="E43" s="33" t="s">
        <v>137</v>
      </c>
      <c r="F43" s="34">
        <f>F44+F51</f>
        <v>4279</v>
      </c>
      <c r="G43" s="34">
        <f>G44+G51</f>
        <v>4279</v>
      </c>
    </row>
    <row r="44" spans="1:7" ht="25.5" customHeight="1" x14ac:dyDescent="0.2">
      <c r="A44" s="35" t="s">
        <v>192</v>
      </c>
      <c r="B44" s="31">
        <v>1</v>
      </c>
      <c r="C44" s="31">
        <v>13</v>
      </c>
      <c r="D44" s="32" t="s">
        <v>351</v>
      </c>
      <c r="E44" s="33"/>
      <c r="F44" s="34">
        <f>F47+F45+F49</f>
        <v>4276.6000000000004</v>
      </c>
      <c r="G44" s="34">
        <f>G47+G45+G49</f>
        <v>4276.6000000000004</v>
      </c>
    </row>
    <row r="45" spans="1:7" ht="47.25" customHeight="1" x14ac:dyDescent="0.2">
      <c r="A45" s="36" t="s">
        <v>141</v>
      </c>
      <c r="B45" s="31">
        <v>1</v>
      </c>
      <c r="C45" s="31">
        <v>13</v>
      </c>
      <c r="D45" s="32" t="s">
        <v>351</v>
      </c>
      <c r="E45" s="33" t="s">
        <v>142</v>
      </c>
      <c r="F45" s="34">
        <f>F46</f>
        <v>4200</v>
      </c>
      <c r="G45" s="34">
        <f>G46</f>
        <v>4200</v>
      </c>
    </row>
    <row r="46" spans="1:7" ht="14.25" customHeight="1" x14ac:dyDescent="0.2">
      <c r="A46" s="36" t="s">
        <v>143</v>
      </c>
      <c r="B46" s="31">
        <v>1</v>
      </c>
      <c r="C46" s="31">
        <v>13</v>
      </c>
      <c r="D46" s="32" t="s">
        <v>351</v>
      </c>
      <c r="E46" s="33" t="s">
        <v>144</v>
      </c>
      <c r="F46" s="34">
        <v>4200</v>
      </c>
      <c r="G46" s="37">
        <v>4200</v>
      </c>
    </row>
    <row r="47" spans="1:7" ht="22.5" customHeight="1" x14ac:dyDescent="0.2">
      <c r="A47" s="36" t="s">
        <v>226</v>
      </c>
      <c r="B47" s="31">
        <v>1</v>
      </c>
      <c r="C47" s="31">
        <v>13</v>
      </c>
      <c r="D47" s="32" t="s">
        <v>351</v>
      </c>
      <c r="E47" s="33" t="s">
        <v>138</v>
      </c>
      <c r="F47" s="34">
        <f>F48</f>
        <v>20</v>
      </c>
      <c r="G47" s="34">
        <f>G48</f>
        <v>20</v>
      </c>
    </row>
    <row r="48" spans="1:7" ht="22.5" x14ac:dyDescent="0.2">
      <c r="A48" s="36" t="s">
        <v>139</v>
      </c>
      <c r="B48" s="31">
        <v>1</v>
      </c>
      <c r="C48" s="31">
        <v>13</v>
      </c>
      <c r="D48" s="32" t="s">
        <v>351</v>
      </c>
      <c r="E48" s="33" t="s">
        <v>140</v>
      </c>
      <c r="F48" s="34">
        <v>20</v>
      </c>
      <c r="G48" s="37">
        <v>20</v>
      </c>
    </row>
    <row r="49" spans="1:7" x14ac:dyDescent="0.2">
      <c r="A49" s="36" t="s">
        <v>147</v>
      </c>
      <c r="B49" s="31">
        <v>1</v>
      </c>
      <c r="C49" s="31">
        <v>13</v>
      </c>
      <c r="D49" s="32" t="s">
        <v>351</v>
      </c>
      <c r="E49" s="33" t="s">
        <v>148</v>
      </c>
      <c r="F49" s="34">
        <f>F50</f>
        <v>56.6</v>
      </c>
      <c r="G49" s="34">
        <f>G50</f>
        <v>56.6</v>
      </c>
    </row>
    <row r="50" spans="1:7" x14ac:dyDescent="0.2">
      <c r="A50" s="36" t="s">
        <v>149</v>
      </c>
      <c r="B50" s="31">
        <v>1</v>
      </c>
      <c r="C50" s="31">
        <v>13</v>
      </c>
      <c r="D50" s="32" t="s">
        <v>351</v>
      </c>
      <c r="E50" s="33" t="s">
        <v>150</v>
      </c>
      <c r="F50" s="34">
        <v>56.6</v>
      </c>
      <c r="G50" s="37">
        <v>56.6</v>
      </c>
    </row>
    <row r="51" spans="1:7" x14ac:dyDescent="0.2">
      <c r="A51" s="5" t="s">
        <v>191</v>
      </c>
      <c r="B51" s="31">
        <v>1</v>
      </c>
      <c r="C51" s="31">
        <v>13</v>
      </c>
      <c r="D51" s="32" t="s">
        <v>350</v>
      </c>
      <c r="E51" s="33"/>
      <c r="F51" s="34">
        <f>F52</f>
        <v>2.4</v>
      </c>
      <c r="G51" s="34">
        <f>G52</f>
        <v>2.4</v>
      </c>
    </row>
    <row r="52" spans="1:7" x14ac:dyDescent="0.2">
      <c r="A52" s="36" t="s">
        <v>147</v>
      </c>
      <c r="B52" s="31">
        <v>1</v>
      </c>
      <c r="C52" s="31">
        <v>13</v>
      </c>
      <c r="D52" s="32" t="s">
        <v>350</v>
      </c>
      <c r="E52" s="33" t="s">
        <v>148</v>
      </c>
      <c r="F52" s="34">
        <f>F53</f>
        <v>2.4</v>
      </c>
      <c r="G52" s="34">
        <f>G53</f>
        <v>2.4</v>
      </c>
    </row>
    <row r="53" spans="1:7" x14ac:dyDescent="0.2">
      <c r="A53" s="36" t="s">
        <v>149</v>
      </c>
      <c r="B53" s="31">
        <v>1</v>
      </c>
      <c r="C53" s="31">
        <v>13</v>
      </c>
      <c r="D53" s="32" t="s">
        <v>350</v>
      </c>
      <c r="E53" s="33" t="s">
        <v>150</v>
      </c>
      <c r="F53" s="34">
        <v>2.4</v>
      </c>
      <c r="G53" s="37">
        <v>2.4</v>
      </c>
    </row>
    <row r="54" spans="1:7" ht="29.25" customHeight="1" x14ac:dyDescent="0.2">
      <c r="A54" s="36" t="s">
        <v>353</v>
      </c>
      <c r="B54" s="31">
        <v>1</v>
      </c>
      <c r="C54" s="31">
        <v>13</v>
      </c>
      <c r="D54" s="32" t="s">
        <v>352</v>
      </c>
      <c r="E54" s="33"/>
      <c r="F54" s="34">
        <f>F55</f>
        <v>688</v>
      </c>
      <c r="G54" s="34">
        <f>G55</f>
        <v>765.1</v>
      </c>
    </row>
    <row r="55" spans="1:7" ht="35.25" customHeight="1" x14ac:dyDescent="0.2">
      <c r="A55" s="36" t="s">
        <v>213</v>
      </c>
      <c r="B55" s="31">
        <v>1</v>
      </c>
      <c r="C55" s="31">
        <v>13</v>
      </c>
      <c r="D55" s="32" t="s">
        <v>354</v>
      </c>
      <c r="E55" s="33"/>
      <c r="F55" s="34">
        <f>F56</f>
        <v>688</v>
      </c>
      <c r="G55" s="34">
        <f>G56</f>
        <v>765.1</v>
      </c>
    </row>
    <row r="56" spans="1:7" ht="23.25" customHeight="1" x14ac:dyDescent="0.2">
      <c r="A56" s="36" t="s">
        <v>192</v>
      </c>
      <c r="B56" s="31">
        <v>1</v>
      </c>
      <c r="C56" s="31">
        <v>13</v>
      </c>
      <c r="D56" s="32" t="s">
        <v>355</v>
      </c>
      <c r="E56" s="33"/>
      <c r="F56" s="34">
        <f>F57+F59</f>
        <v>688</v>
      </c>
      <c r="G56" s="34">
        <f>G57+G59</f>
        <v>765.1</v>
      </c>
    </row>
    <row r="57" spans="1:7" ht="22.5" x14ac:dyDescent="0.2">
      <c r="A57" s="36" t="s">
        <v>226</v>
      </c>
      <c r="B57" s="31">
        <v>1</v>
      </c>
      <c r="C57" s="31">
        <v>13</v>
      </c>
      <c r="D57" s="32" t="s">
        <v>355</v>
      </c>
      <c r="E57" s="33" t="s">
        <v>138</v>
      </c>
      <c r="F57" s="34">
        <f>F58</f>
        <v>660</v>
      </c>
      <c r="G57" s="34">
        <f>G58</f>
        <v>737.1</v>
      </c>
    </row>
    <row r="58" spans="1:7" ht="22.5" x14ac:dyDescent="0.2">
      <c r="A58" s="36" t="s">
        <v>139</v>
      </c>
      <c r="B58" s="31">
        <v>1</v>
      </c>
      <c r="C58" s="31">
        <v>13</v>
      </c>
      <c r="D58" s="32" t="s">
        <v>355</v>
      </c>
      <c r="E58" s="33" t="s">
        <v>140</v>
      </c>
      <c r="F58" s="34">
        <v>660</v>
      </c>
      <c r="G58" s="37">
        <v>737.1</v>
      </c>
    </row>
    <row r="59" spans="1:7" x14ac:dyDescent="0.2">
      <c r="A59" s="36" t="s">
        <v>147</v>
      </c>
      <c r="B59" s="31">
        <v>1</v>
      </c>
      <c r="C59" s="31">
        <v>13</v>
      </c>
      <c r="D59" s="32" t="s">
        <v>355</v>
      </c>
      <c r="E59" s="33" t="s">
        <v>148</v>
      </c>
      <c r="F59" s="34">
        <f>F60</f>
        <v>28</v>
      </c>
      <c r="G59" s="34">
        <f>G60</f>
        <v>28</v>
      </c>
    </row>
    <row r="60" spans="1:7" x14ac:dyDescent="0.2">
      <c r="A60" s="36" t="s">
        <v>149</v>
      </c>
      <c r="B60" s="31">
        <v>1</v>
      </c>
      <c r="C60" s="31">
        <v>13</v>
      </c>
      <c r="D60" s="32" t="s">
        <v>355</v>
      </c>
      <c r="E60" s="33" t="s">
        <v>150</v>
      </c>
      <c r="F60" s="34">
        <v>28</v>
      </c>
      <c r="G60" s="37">
        <v>28</v>
      </c>
    </row>
    <row r="61" spans="1:7" ht="33.75" x14ac:dyDescent="0.2">
      <c r="A61" s="36" t="s">
        <v>474</v>
      </c>
      <c r="B61" s="31">
        <v>1</v>
      </c>
      <c r="C61" s="31">
        <v>13</v>
      </c>
      <c r="D61" s="32" t="s">
        <v>411</v>
      </c>
      <c r="E61" s="33"/>
      <c r="F61" s="34">
        <f>F62+F67</f>
        <v>2</v>
      </c>
      <c r="G61" s="34">
        <f>G62+G67</f>
        <v>2</v>
      </c>
    </row>
    <row r="62" spans="1:7" ht="22.5" x14ac:dyDescent="0.2">
      <c r="A62" s="36" t="s">
        <v>412</v>
      </c>
      <c r="B62" s="31">
        <v>1</v>
      </c>
      <c r="C62" s="31">
        <v>13</v>
      </c>
      <c r="D62" s="32" t="s">
        <v>414</v>
      </c>
      <c r="E62" s="33"/>
      <c r="F62" s="34">
        <f t="shared" ref="F62:G65" si="6">F63</f>
        <v>1</v>
      </c>
      <c r="G62" s="34">
        <f t="shared" si="6"/>
        <v>1</v>
      </c>
    </row>
    <row r="63" spans="1:7" ht="33.75" x14ac:dyDescent="0.2">
      <c r="A63" s="36" t="s">
        <v>413</v>
      </c>
      <c r="B63" s="31">
        <v>1</v>
      </c>
      <c r="C63" s="31">
        <v>13</v>
      </c>
      <c r="D63" s="32" t="s">
        <v>415</v>
      </c>
      <c r="E63" s="33"/>
      <c r="F63" s="34">
        <f t="shared" si="6"/>
        <v>1</v>
      </c>
      <c r="G63" s="34">
        <f t="shared" si="6"/>
        <v>1</v>
      </c>
    </row>
    <row r="64" spans="1:7" ht="22.5" x14ac:dyDescent="0.2">
      <c r="A64" s="36" t="s">
        <v>192</v>
      </c>
      <c r="B64" s="31">
        <v>1</v>
      </c>
      <c r="C64" s="31">
        <v>13</v>
      </c>
      <c r="D64" s="32" t="s">
        <v>416</v>
      </c>
      <c r="E64" s="33"/>
      <c r="F64" s="34">
        <f t="shared" si="6"/>
        <v>1</v>
      </c>
      <c r="G64" s="34">
        <f t="shared" si="6"/>
        <v>1</v>
      </c>
    </row>
    <row r="65" spans="1:7" ht="22.5" x14ac:dyDescent="0.2">
      <c r="A65" s="36" t="s">
        <v>226</v>
      </c>
      <c r="B65" s="31">
        <v>1</v>
      </c>
      <c r="C65" s="31">
        <v>13</v>
      </c>
      <c r="D65" s="32" t="s">
        <v>416</v>
      </c>
      <c r="E65" s="33">
        <v>200</v>
      </c>
      <c r="F65" s="34">
        <f t="shared" si="6"/>
        <v>1</v>
      </c>
      <c r="G65" s="34">
        <f t="shared" si="6"/>
        <v>1</v>
      </c>
    </row>
    <row r="66" spans="1:7" ht="22.5" x14ac:dyDescent="0.2">
      <c r="A66" s="36" t="s">
        <v>139</v>
      </c>
      <c r="B66" s="31">
        <v>1</v>
      </c>
      <c r="C66" s="31">
        <v>13</v>
      </c>
      <c r="D66" s="32" t="s">
        <v>416</v>
      </c>
      <c r="E66" s="33">
        <v>240</v>
      </c>
      <c r="F66" s="34">
        <v>1</v>
      </c>
      <c r="G66" s="37">
        <v>1</v>
      </c>
    </row>
    <row r="67" spans="1:7" x14ac:dyDescent="0.2">
      <c r="A67" s="36" t="s">
        <v>418</v>
      </c>
      <c r="B67" s="31">
        <v>1</v>
      </c>
      <c r="C67" s="31">
        <v>13</v>
      </c>
      <c r="D67" s="32" t="s">
        <v>417</v>
      </c>
      <c r="E67" s="33"/>
      <c r="F67" s="34">
        <f t="shared" ref="F67:G70" si="7">F68</f>
        <v>1</v>
      </c>
      <c r="G67" s="34">
        <f t="shared" si="7"/>
        <v>1</v>
      </c>
    </row>
    <row r="68" spans="1:7" ht="45" x14ac:dyDescent="0.2">
      <c r="A68" s="36" t="s">
        <v>419</v>
      </c>
      <c r="B68" s="31">
        <v>1</v>
      </c>
      <c r="C68" s="31">
        <v>13</v>
      </c>
      <c r="D68" s="32" t="s">
        <v>420</v>
      </c>
      <c r="E68" s="33"/>
      <c r="F68" s="34">
        <f t="shared" si="7"/>
        <v>1</v>
      </c>
      <c r="G68" s="34">
        <f t="shared" si="7"/>
        <v>1</v>
      </c>
    </row>
    <row r="69" spans="1:7" ht="22.5" x14ac:dyDescent="0.2">
      <c r="A69" s="36" t="s">
        <v>192</v>
      </c>
      <c r="B69" s="31">
        <v>1</v>
      </c>
      <c r="C69" s="31">
        <v>13</v>
      </c>
      <c r="D69" s="32" t="s">
        <v>421</v>
      </c>
      <c r="E69" s="33"/>
      <c r="F69" s="34">
        <f t="shared" si="7"/>
        <v>1</v>
      </c>
      <c r="G69" s="34">
        <f t="shared" si="7"/>
        <v>1</v>
      </c>
    </row>
    <row r="70" spans="1:7" ht="22.5" x14ac:dyDescent="0.2">
      <c r="A70" s="36" t="s">
        <v>226</v>
      </c>
      <c r="B70" s="31">
        <v>1</v>
      </c>
      <c r="C70" s="31">
        <v>13</v>
      </c>
      <c r="D70" s="32" t="s">
        <v>421</v>
      </c>
      <c r="E70" s="33">
        <v>200</v>
      </c>
      <c r="F70" s="34">
        <f t="shared" si="7"/>
        <v>1</v>
      </c>
      <c r="G70" s="34">
        <f t="shared" si="7"/>
        <v>1</v>
      </c>
    </row>
    <row r="71" spans="1:7" ht="22.5" x14ac:dyDescent="0.2">
      <c r="A71" s="36" t="s">
        <v>139</v>
      </c>
      <c r="B71" s="31">
        <v>1</v>
      </c>
      <c r="C71" s="31">
        <v>13</v>
      </c>
      <c r="D71" s="32" t="s">
        <v>421</v>
      </c>
      <c r="E71" s="33">
        <v>240</v>
      </c>
      <c r="F71" s="34">
        <v>1</v>
      </c>
      <c r="G71" s="37">
        <v>1</v>
      </c>
    </row>
    <row r="72" spans="1:7" ht="11.25" customHeight="1" x14ac:dyDescent="0.2">
      <c r="A72" s="30" t="s">
        <v>35</v>
      </c>
      <c r="B72" s="31">
        <v>2</v>
      </c>
      <c r="C72" s="31">
        <v>0</v>
      </c>
      <c r="D72" s="32" t="s">
        <v>137</v>
      </c>
      <c r="E72" s="33" t="s">
        <v>137</v>
      </c>
      <c r="F72" s="34">
        <f t="shared" ref="F72:G77" si="8">F73</f>
        <v>430.1</v>
      </c>
      <c r="G72" s="34">
        <f t="shared" si="8"/>
        <v>445</v>
      </c>
    </row>
    <row r="73" spans="1:7" ht="11.25" customHeight="1" x14ac:dyDescent="0.2">
      <c r="A73" s="30" t="s">
        <v>36</v>
      </c>
      <c r="B73" s="31">
        <v>2</v>
      </c>
      <c r="C73" s="31">
        <v>3</v>
      </c>
      <c r="D73" s="32" t="s">
        <v>137</v>
      </c>
      <c r="E73" s="33" t="s">
        <v>137</v>
      </c>
      <c r="F73" s="34">
        <f t="shared" si="8"/>
        <v>430.1</v>
      </c>
      <c r="G73" s="34">
        <f t="shared" si="8"/>
        <v>445</v>
      </c>
    </row>
    <row r="74" spans="1:7" ht="11.25" customHeight="1" x14ac:dyDescent="0.2">
      <c r="A74" s="35" t="s">
        <v>154</v>
      </c>
      <c r="B74" s="31">
        <v>2</v>
      </c>
      <c r="C74" s="31">
        <v>3</v>
      </c>
      <c r="D74" s="32">
        <v>5000000000</v>
      </c>
      <c r="E74" s="33" t="s">
        <v>137</v>
      </c>
      <c r="F74" s="34">
        <f t="shared" si="8"/>
        <v>430.1</v>
      </c>
      <c r="G74" s="34">
        <f t="shared" si="8"/>
        <v>445</v>
      </c>
    </row>
    <row r="75" spans="1:7" ht="31.5" customHeight="1" x14ac:dyDescent="0.2">
      <c r="A75" s="35" t="s">
        <v>212</v>
      </c>
      <c r="B75" s="31">
        <v>2</v>
      </c>
      <c r="C75" s="31">
        <v>3</v>
      </c>
      <c r="D75" s="32">
        <v>5000100000</v>
      </c>
      <c r="E75" s="33"/>
      <c r="F75" s="34">
        <f t="shared" si="8"/>
        <v>430.1</v>
      </c>
      <c r="G75" s="34">
        <f t="shared" si="8"/>
        <v>445</v>
      </c>
    </row>
    <row r="76" spans="1:7" ht="30.75" customHeight="1" x14ac:dyDescent="0.2">
      <c r="A76" s="35" t="s">
        <v>193</v>
      </c>
      <c r="B76" s="31">
        <v>2</v>
      </c>
      <c r="C76" s="31">
        <v>3</v>
      </c>
      <c r="D76" s="32">
        <v>5000151180</v>
      </c>
      <c r="E76" s="33" t="s">
        <v>137</v>
      </c>
      <c r="F76" s="34">
        <f>F77+F79</f>
        <v>430.1</v>
      </c>
      <c r="G76" s="34">
        <f>G77+G79</f>
        <v>445</v>
      </c>
    </row>
    <row r="77" spans="1:7" ht="50.25" customHeight="1" x14ac:dyDescent="0.2">
      <c r="A77" s="36" t="s">
        <v>141</v>
      </c>
      <c r="B77" s="31">
        <v>2</v>
      </c>
      <c r="C77" s="31">
        <v>3</v>
      </c>
      <c r="D77" s="32">
        <v>5000151180</v>
      </c>
      <c r="E77" s="33" t="s">
        <v>142</v>
      </c>
      <c r="F77" s="34">
        <f t="shared" si="8"/>
        <v>400</v>
      </c>
      <c r="G77" s="34">
        <f t="shared" si="8"/>
        <v>411</v>
      </c>
    </row>
    <row r="78" spans="1:7" ht="22.5" customHeight="1" x14ac:dyDescent="0.2">
      <c r="A78" s="36" t="s">
        <v>145</v>
      </c>
      <c r="B78" s="31">
        <v>2</v>
      </c>
      <c r="C78" s="31">
        <v>3</v>
      </c>
      <c r="D78" s="32">
        <v>5000151180</v>
      </c>
      <c r="E78" s="33" t="s">
        <v>146</v>
      </c>
      <c r="F78" s="34">
        <v>400</v>
      </c>
      <c r="G78" s="37">
        <v>411</v>
      </c>
    </row>
    <row r="79" spans="1:7" ht="22.5" customHeight="1" x14ac:dyDescent="0.2">
      <c r="A79" s="36" t="s">
        <v>226</v>
      </c>
      <c r="B79" s="31">
        <v>2</v>
      </c>
      <c r="C79" s="31">
        <v>3</v>
      </c>
      <c r="D79" s="32">
        <v>5000151180</v>
      </c>
      <c r="E79" s="33">
        <v>200</v>
      </c>
      <c r="F79" s="34">
        <f>F80</f>
        <v>30.1</v>
      </c>
      <c r="G79" s="34">
        <f>G80</f>
        <v>34</v>
      </c>
    </row>
    <row r="80" spans="1:7" ht="22.5" customHeight="1" x14ac:dyDescent="0.2">
      <c r="A80" s="36" t="s">
        <v>139</v>
      </c>
      <c r="B80" s="31">
        <v>2</v>
      </c>
      <c r="C80" s="31">
        <v>3</v>
      </c>
      <c r="D80" s="32">
        <v>5000151180</v>
      </c>
      <c r="E80" s="33">
        <v>240</v>
      </c>
      <c r="F80" s="34">
        <v>30.1</v>
      </c>
      <c r="G80" s="37">
        <v>34</v>
      </c>
    </row>
    <row r="81" spans="1:7" ht="11.25" customHeight="1" x14ac:dyDescent="0.2">
      <c r="A81" s="30" t="s">
        <v>37</v>
      </c>
      <c r="B81" s="31">
        <v>3</v>
      </c>
      <c r="C81" s="31">
        <v>0</v>
      </c>
      <c r="D81" s="32" t="s">
        <v>137</v>
      </c>
      <c r="E81" s="33" t="s">
        <v>137</v>
      </c>
      <c r="F81" s="34">
        <f>F82+F101+F89</f>
        <v>89.9</v>
      </c>
      <c r="G81" s="34">
        <f>G82+G101+G89</f>
        <v>99.3</v>
      </c>
    </row>
    <row r="82" spans="1:7" ht="11.25" customHeight="1" x14ac:dyDescent="0.2">
      <c r="A82" s="30" t="s">
        <v>38</v>
      </c>
      <c r="B82" s="31">
        <v>3</v>
      </c>
      <c r="C82" s="31">
        <v>4</v>
      </c>
      <c r="D82" s="32" t="s">
        <v>137</v>
      </c>
      <c r="E82" s="33" t="s">
        <v>137</v>
      </c>
      <c r="F82" s="34">
        <f t="shared" ref="F82:G87" si="9">F83</f>
        <v>72</v>
      </c>
      <c r="G82" s="34">
        <f t="shared" si="9"/>
        <v>72</v>
      </c>
    </row>
    <row r="83" spans="1:7" ht="33.75" customHeight="1" x14ac:dyDescent="0.2">
      <c r="A83" s="36" t="s">
        <v>474</v>
      </c>
      <c r="B83" s="31">
        <v>3</v>
      </c>
      <c r="C83" s="31">
        <v>4</v>
      </c>
      <c r="D83" s="32" t="s">
        <v>357</v>
      </c>
      <c r="E83" s="33"/>
      <c r="F83" s="34">
        <f t="shared" si="9"/>
        <v>72</v>
      </c>
      <c r="G83" s="34">
        <f t="shared" si="9"/>
        <v>72</v>
      </c>
    </row>
    <row r="84" spans="1:7" ht="25.5" customHeight="1" x14ac:dyDescent="0.2">
      <c r="A84" s="30" t="s">
        <v>152</v>
      </c>
      <c r="B84" s="31">
        <v>3</v>
      </c>
      <c r="C84" s="31">
        <v>4</v>
      </c>
      <c r="D84" s="32" t="s">
        <v>358</v>
      </c>
      <c r="E84" s="33"/>
      <c r="F84" s="34">
        <f t="shared" si="9"/>
        <v>72</v>
      </c>
      <c r="G84" s="34">
        <f t="shared" si="9"/>
        <v>72</v>
      </c>
    </row>
    <row r="85" spans="1:7" ht="34.5" customHeight="1" x14ac:dyDescent="0.2">
      <c r="A85" s="36" t="s">
        <v>361</v>
      </c>
      <c r="B85" s="31">
        <v>3</v>
      </c>
      <c r="C85" s="31">
        <v>4</v>
      </c>
      <c r="D85" s="32" t="s">
        <v>360</v>
      </c>
      <c r="E85" s="33"/>
      <c r="F85" s="34">
        <f t="shared" si="9"/>
        <v>72</v>
      </c>
      <c r="G85" s="34">
        <f t="shared" si="9"/>
        <v>72</v>
      </c>
    </row>
    <row r="86" spans="1:7" ht="87.75" customHeight="1" x14ac:dyDescent="0.2">
      <c r="A86" s="36" t="s">
        <v>362</v>
      </c>
      <c r="B86" s="31">
        <v>3</v>
      </c>
      <c r="C86" s="31">
        <v>4</v>
      </c>
      <c r="D86" s="177" t="s">
        <v>359</v>
      </c>
      <c r="E86" s="33"/>
      <c r="F86" s="34">
        <f t="shared" si="9"/>
        <v>72</v>
      </c>
      <c r="G86" s="34">
        <f t="shared" si="9"/>
        <v>72</v>
      </c>
    </row>
    <row r="87" spans="1:7" ht="24" customHeight="1" x14ac:dyDescent="0.2">
      <c r="A87" s="36" t="s">
        <v>226</v>
      </c>
      <c r="B87" s="31">
        <v>3</v>
      </c>
      <c r="C87" s="31">
        <v>4</v>
      </c>
      <c r="D87" s="177" t="s">
        <v>359</v>
      </c>
      <c r="E87" s="33">
        <v>200</v>
      </c>
      <c r="F87" s="34">
        <f t="shared" si="9"/>
        <v>72</v>
      </c>
      <c r="G87" s="34">
        <f t="shared" si="9"/>
        <v>72</v>
      </c>
    </row>
    <row r="88" spans="1:7" ht="22.5" x14ac:dyDescent="0.2">
      <c r="A88" s="36" t="s">
        <v>139</v>
      </c>
      <c r="B88" s="31">
        <v>3</v>
      </c>
      <c r="C88" s="31">
        <v>4</v>
      </c>
      <c r="D88" s="177" t="s">
        <v>359</v>
      </c>
      <c r="E88" s="33">
        <v>240</v>
      </c>
      <c r="F88" s="34">
        <v>72</v>
      </c>
      <c r="G88" s="37">
        <v>72</v>
      </c>
    </row>
    <row r="89" spans="1:7" ht="22.5" x14ac:dyDescent="0.2">
      <c r="A89" s="36" t="s">
        <v>112</v>
      </c>
      <c r="B89" s="31">
        <v>3</v>
      </c>
      <c r="C89" s="31">
        <v>9</v>
      </c>
      <c r="D89" s="180"/>
      <c r="E89" s="33"/>
      <c r="F89" s="34">
        <f>F90</f>
        <v>2.9</v>
      </c>
      <c r="G89" s="34">
        <f>G90</f>
        <v>3</v>
      </c>
    </row>
    <row r="90" spans="1:7" ht="33.75" x14ac:dyDescent="0.2">
      <c r="A90" s="36" t="s">
        <v>422</v>
      </c>
      <c r="B90" s="31">
        <v>3</v>
      </c>
      <c r="C90" s="31">
        <v>9</v>
      </c>
      <c r="D90" s="180">
        <v>7500000000</v>
      </c>
      <c r="E90" s="33"/>
      <c r="F90" s="34">
        <f>F91+F96</f>
        <v>2.9</v>
      </c>
      <c r="G90" s="34">
        <f>G91+G96</f>
        <v>3</v>
      </c>
    </row>
    <row r="91" spans="1:7" ht="33.75" x14ac:dyDescent="0.2">
      <c r="A91" s="36" t="s">
        <v>423</v>
      </c>
      <c r="B91" s="31">
        <v>3</v>
      </c>
      <c r="C91" s="31">
        <v>9</v>
      </c>
      <c r="D91" s="180">
        <v>7510000000</v>
      </c>
      <c r="E91" s="33"/>
      <c r="F91" s="34">
        <f t="shared" ref="F91:G94" si="10">F92</f>
        <v>1</v>
      </c>
      <c r="G91" s="34">
        <f t="shared" si="10"/>
        <v>1</v>
      </c>
    </row>
    <row r="92" spans="1:7" ht="33.75" x14ac:dyDescent="0.2">
      <c r="A92" s="36" t="s">
        <v>202</v>
      </c>
      <c r="B92" s="31">
        <v>3</v>
      </c>
      <c r="C92" s="31">
        <v>9</v>
      </c>
      <c r="D92" s="180">
        <v>7510100000</v>
      </c>
      <c r="E92" s="33"/>
      <c r="F92" s="34">
        <f t="shared" si="10"/>
        <v>1</v>
      </c>
      <c r="G92" s="34">
        <f t="shared" si="10"/>
        <v>1</v>
      </c>
    </row>
    <row r="93" spans="1:7" ht="22.5" x14ac:dyDescent="0.2">
      <c r="A93" s="36" t="s">
        <v>192</v>
      </c>
      <c r="B93" s="31">
        <v>3</v>
      </c>
      <c r="C93" s="31">
        <v>9</v>
      </c>
      <c r="D93" s="180">
        <v>7510199990</v>
      </c>
      <c r="E93" s="33"/>
      <c r="F93" s="34">
        <f t="shared" si="10"/>
        <v>1</v>
      </c>
      <c r="G93" s="34">
        <f t="shared" si="10"/>
        <v>1</v>
      </c>
    </row>
    <row r="94" spans="1:7" ht="22.5" x14ac:dyDescent="0.2">
      <c r="A94" s="36" t="s">
        <v>226</v>
      </c>
      <c r="B94" s="31">
        <v>3</v>
      </c>
      <c r="C94" s="31">
        <v>9</v>
      </c>
      <c r="D94" s="180">
        <v>7510199990</v>
      </c>
      <c r="E94" s="33">
        <v>200</v>
      </c>
      <c r="F94" s="34">
        <f t="shared" si="10"/>
        <v>1</v>
      </c>
      <c r="G94" s="34">
        <f t="shared" si="10"/>
        <v>1</v>
      </c>
    </row>
    <row r="95" spans="1:7" ht="22.5" x14ac:dyDescent="0.2">
      <c r="A95" s="36" t="s">
        <v>139</v>
      </c>
      <c r="B95" s="31">
        <v>3</v>
      </c>
      <c r="C95" s="31">
        <v>9</v>
      </c>
      <c r="D95" s="180">
        <v>7510199990</v>
      </c>
      <c r="E95" s="33">
        <v>240</v>
      </c>
      <c r="F95" s="34">
        <v>1</v>
      </c>
      <c r="G95" s="37">
        <v>1</v>
      </c>
    </row>
    <row r="96" spans="1:7" x14ac:dyDescent="0.2">
      <c r="A96" s="36" t="s">
        <v>424</v>
      </c>
      <c r="B96" s="31">
        <v>3</v>
      </c>
      <c r="C96" s="31">
        <v>9</v>
      </c>
      <c r="D96" s="180">
        <v>7520000000</v>
      </c>
      <c r="E96" s="33"/>
      <c r="F96" s="34">
        <f t="shared" ref="F96:G99" si="11">F97</f>
        <v>1.9</v>
      </c>
      <c r="G96" s="34">
        <f t="shared" si="11"/>
        <v>2</v>
      </c>
    </row>
    <row r="97" spans="1:7" ht="22.5" x14ac:dyDescent="0.2">
      <c r="A97" s="36" t="s">
        <v>425</v>
      </c>
      <c r="B97" s="31">
        <v>3</v>
      </c>
      <c r="C97" s="31">
        <v>9</v>
      </c>
      <c r="D97" s="180">
        <v>7520100000</v>
      </c>
      <c r="E97" s="33"/>
      <c r="F97" s="34">
        <f t="shared" si="11"/>
        <v>1.9</v>
      </c>
      <c r="G97" s="34">
        <f t="shared" si="11"/>
        <v>2</v>
      </c>
    </row>
    <row r="98" spans="1:7" ht="22.5" x14ac:dyDescent="0.2">
      <c r="A98" s="36" t="s">
        <v>192</v>
      </c>
      <c r="B98" s="31">
        <v>3</v>
      </c>
      <c r="C98" s="31">
        <v>9</v>
      </c>
      <c r="D98" s="180">
        <v>7520199990</v>
      </c>
      <c r="E98" s="33"/>
      <c r="F98" s="34">
        <f t="shared" si="11"/>
        <v>1.9</v>
      </c>
      <c r="G98" s="34">
        <f t="shared" si="11"/>
        <v>2</v>
      </c>
    </row>
    <row r="99" spans="1:7" ht="22.5" x14ac:dyDescent="0.2">
      <c r="A99" s="36" t="s">
        <v>226</v>
      </c>
      <c r="B99" s="31">
        <v>3</v>
      </c>
      <c r="C99" s="31">
        <v>9</v>
      </c>
      <c r="D99" s="180">
        <v>7520199990</v>
      </c>
      <c r="E99" s="33">
        <v>200</v>
      </c>
      <c r="F99" s="34">
        <f t="shared" si="11"/>
        <v>1.9</v>
      </c>
      <c r="G99" s="34">
        <f t="shared" si="11"/>
        <v>2</v>
      </c>
    </row>
    <row r="100" spans="1:7" ht="22.5" x14ac:dyDescent="0.2">
      <c r="A100" s="36" t="s">
        <v>139</v>
      </c>
      <c r="B100" s="31">
        <v>3</v>
      </c>
      <c r="C100" s="31">
        <v>9</v>
      </c>
      <c r="D100" s="180">
        <v>7520199990</v>
      </c>
      <c r="E100" s="33">
        <v>240</v>
      </c>
      <c r="F100" s="34">
        <v>1.9</v>
      </c>
      <c r="G100" s="37">
        <v>2</v>
      </c>
    </row>
    <row r="101" spans="1:7" ht="24" customHeight="1" x14ac:dyDescent="0.2">
      <c r="A101" s="36" t="s">
        <v>194</v>
      </c>
      <c r="B101" s="31">
        <v>3</v>
      </c>
      <c r="C101" s="31">
        <v>14</v>
      </c>
      <c r="D101" s="32"/>
      <c r="E101" s="33"/>
      <c r="F101" s="34">
        <f t="shared" ref="F101:G103" si="12">F102</f>
        <v>15</v>
      </c>
      <c r="G101" s="34">
        <f t="shared" si="12"/>
        <v>24.299999999999997</v>
      </c>
    </row>
    <row r="102" spans="1:7" ht="51.75" customHeight="1" x14ac:dyDescent="0.2">
      <c r="A102" s="36" t="s">
        <v>474</v>
      </c>
      <c r="B102" s="31">
        <v>3</v>
      </c>
      <c r="C102" s="31">
        <v>14</v>
      </c>
      <c r="D102" s="32" t="s">
        <v>357</v>
      </c>
      <c r="E102" s="33"/>
      <c r="F102" s="34">
        <f t="shared" si="12"/>
        <v>15</v>
      </c>
      <c r="G102" s="34">
        <f t="shared" si="12"/>
        <v>24.299999999999997</v>
      </c>
    </row>
    <row r="103" spans="1:7" ht="11.25" customHeight="1" x14ac:dyDescent="0.2">
      <c r="A103" s="36" t="s">
        <v>152</v>
      </c>
      <c r="B103" s="31">
        <v>3</v>
      </c>
      <c r="C103" s="31">
        <v>14</v>
      </c>
      <c r="D103" s="32" t="s">
        <v>358</v>
      </c>
      <c r="E103" s="33"/>
      <c r="F103" s="34">
        <f t="shared" si="12"/>
        <v>15</v>
      </c>
      <c r="G103" s="34">
        <f t="shared" si="12"/>
        <v>24.299999999999997</v>
      </c>
    </row>
    <row r="104" spans="1:7" ht="24.75" customHeight="1" x14ac:dyDescent="0.2">
      <c r="A104" s="36" t="s">
        <v>363</v>
      </c>
      <c r="B104" s="31">
        <v>3</v>
      </c>
      <c r="C104" s="31">
        <v>14</v>
      </c>
      <c r="D104" s="32" t="s">
        <v>364</v>
      </c>
      <c r="E104" s="33"/>
      <c r="F104" s="34">
        <f>F105+F108</f>
        <v>15</v>
      </c>
      <c r="G104" s="34">
        <f>G105+G108</f>
        <v>24.299999999999997</v>
      </c>
    </row>
    <row r="105" spans="1:7" ht="31.5" customHeight="1" x14ac:dyDescent="0.2">
      <c r="A105" s="36" t="s">
        <v>294</v>
      </c>
      <c r="B105" s="31">
        <v>3</v>
      </c>
      <c r="C105" s="31">
        <v>14</v>
      </c>
      <c r="D105" s="32" t="s">
        <v>365</v>
      </c>
      <c r="E105" s="33"/>
      <c r="F105" s="34">
        <f>F106</f>
        <v>12</v>
      </c>
      <c r="G105" s="34">
        <f>G106</f>
        <v>19.399999999999999</v>
      </c>
    </row>
    <row r="106" spans="1:7" ht="52.5" customHeight="1" x14ac:dyDescent="0.2">
      <c r="A106" s="36" t="s">
        <v>141</v>
      </c>
      <c r="B106" s="31">
        <v>3</v>
      </c>
      <c r="C106" s="31">
        <v>14</v>
      </c>
      <c r="D106" s="32" t="s">
        <v>365</v>
      </c>
      <c r="E106" s="33">
        <v>100</v>
      </c>
      <c r="F106" s="34">
        <f>+F107</f>
        <v>12</v>
      </c>
      <c r="G106" s="34">
        <f>+G107</f>
        <v>19.399999999999999</v>
      </c>
    </row>
    <row r="107" spans="1:7" ht="28.5" customHeight="1" x14ac:dyDescent="0.2">
      <c r="A107" s="36" t="s">
        <v>143</v>
      </c>
      <c r="B107" s="31">
        <v>3</v>
      </c>
      <c r="C107" s="31">
        <v>14</v>
      </c>
      <c r="D107" s="32" t="s">
        <v>365</v>
      </c>
      <c r="E107" s="33">
        <v>110</v>
      </c>
      <c r="F107" s="34">
        <v>12</v>
      </c>
      <c r="G107" s="37">
        <v>19.399999999999999</v>
      </c>
    </row>
    <row r="108" spans="1:7" ht="32.25" customHeight="1" x14ac:dyDescent="0.2">
      <c r="A108" s="36" t="s">
        <v>295</v>
      </c>
      <c r="B108" s="31">
        <v>3</v>
      </c>
      <c r="C108" s="31">
        <v>14</v>
      </c>
      <c r="D108" s="32" t="s">
        <v>366</v>
      </c>
      <c r="E108" s="33"/>
      <c r="F108" s="37">
        <f>+F109</f>
        <v>3</v>
      </c>
      <c r="G108" s="37">
        <f>+G109</f>
        <v>4.9000000000000004</v>
      </c>
    </row>
    <row r="109" spans="1:7" ht="50.25" customHeight="1" x14ac:dyDescent="0.2">
      <c r="A109" s="36" t="s">
        <v>141</v>
      </c>
      <c r="B109" s="31">
        <v>3</v>
      </c>
      <c r="C109" s="31">
        <v>14</v>
      </c>
      <c r="D109" s="32" t="s">
        <v>366</v>
      </c>
      <c r="E109" s="33">
        <v>100</v>
      </c>
      <c r="F109" s="37">
        <f>F110</f>
        <v>3</v>
      </c>
      <c r="G109" s="37">
        <f>G110</f>
        <v>4.9000000000000004</v>
      </c>
    </row>
    <row r="110" spans="1:7" ht="27" customHeight="1" x14ac:dyDescent="0.2">
      <c r="A110" s="36" t="s">
        <v>143</v>
      </c>
      <c r="B110" s="31">
        <v>3</v>
      </c>
      <c r="C110" s="31">
        <v>14</v>
      </c>
      <c r="D110" s="32" t="s">
        <v>366</v>
      </c>
      <c r="E110" s="33">
        <v>110</v>
      </c>
      <c r="F110" s="34">
        <v>3</v>
      </c>
      <c r="G110" s="37">
        <v>4.9000000000000004</v>
      </c>
    </row>
    <row r="111" spans="1:7" ht="11.25" customHeight="1" x14ac:dyDescent="0.2">
      <c r="A111" s="30" t="s">
        <v>39</v>
      </c>
      <c r="B111" s="31">
        <v>4</v>
      </c>
      <c r="C111" s="40">
        <v>0</v>
      </c>
      <c r="D111" s="32" t="s">
        <v>137</v>
      </c>
      <c r="E111" s="33" t="s">
        <v>137</v>
      </c>
      <c r="F111" s="41">
        <f>F119+F112+F125</f>
        <v>1880.2</v>
      </c>
      <c r="G111" s="41">
        <f>G119+G112+G125</f>
        <v>1937.8</v>
      </c>
    </row>
    <row r="112" spans="1:7" ht="11.25" customHeight="1" x14ac:dyDescent="0.2">
      <c r="A112" s="36" t="s">
        <v>274</v>
      </c>
      <c r="B112" s="31">
        <v>4</v>
      </c>
      <c r="C112" s="31">
        <v>9</v>
      </c>
      <c r="D112" s="32"/>
      <c r="E112" s="33"/>
      <c r="F112" s="34">
        <f t="shared" ref="F112:G117" si="13">F113</f>
        <v>1780.2</v>
      </c>
      <c r="G112" s="34">
        <f t="shared" si="13"/>
        <v>1815.8</v>
      </c>
    </row>
    <row r="113" spans="1:7" ht="36.75" customHeight="1" x14ac:dyDescent="0.2">
      <c r="A113" s="36" t="s">
        <v>475</v>
      </c>
      <c r="B113" s="31">
        <v>4</v>
      </c>
      <c r="C113" s="31">
        <v>9</v>
      </c>
      <c r="D113" s="49">
        <v>8400000000</v>
      </c>
      <c r="E113" s="33"/>
      <c r="F113" s="34">
        <f t="shared" si="13"/>
        <v>1780.2</v>
      </c>
      <c r="G113" s="34">
        <f t="shared" si="13"/>
        <v>1815.8</v>
      </c>
    </row>
    <row r="114" spans="1:7" ht="15" customHeight="1" x14ac:dyDescent="0.2">
      <c r="A114" s="36" t="s">
        <v>271</v>
      </c>
      <c r="B114" s="31">
        <v>4</v>
      </c>
      <c r="C114" s="31">
        <v>9</v>
      </c>
      <c r="D114" s="49">
        <v>8410000000</v>
      </c>
      <c r="E114" s="33"/>
      <c r="F114" s="34">
        <f t="shared" si="13"/>
        <v>1780.2</v>
      </c>
      <c r="G114" s="34">
        <f t="shared" si="13"/>
        <v>1815.8</v>
      </c>
    </row>
    <row r="115" spans="1:7" ht="21" customHeight="1" x14ac:dyDescent="0.2">
      <c r="A115" s="36" t="s">
        <v>272</v>
      </c>
      <c r="B115" s="31">
        <v>4</v>
      </c>
      <c r="C115" s="31">
        <v>9</v>
      </c>
      <c r="D115" s="49">
        <v>8410100000</v>
      </c>
      <c r="E115" s="33"/>
      <c r="F115" s="34">
        <f t="shared" si="13"/>
        <v>1780.2</v>
      </c>
      <c r="G115" s="34">
        <f t="shared" si="13"/>
        <v>1815.8</v>
      </c>
    </row>
    <row r="116" spans="1:7" ht="23.25" customHeight="1" x14ac:dyDescent="0.2">
      <c r="A116" s="36" t="s">
        <v>192</v>
      </c>
      <c r="B116" s="31">
        <v>4</v>
      </c>
      <c r="C116" s="31">
        <v>9</v>
      </c>
      <c r="D116" s="49">
        <v>8410199990</v>
      </c>
      <c r="E116" s="33"/>
      <c r="F116" s="34">
        <f t="shared" si="13"/>
        <v>1780.2</v>
      </c>
      <c r="G116" s="34">
        <f t="shared" si="13"/>
        <v>1815.8</v>
      </c>
    </row>
    <row r="117" spans="1:7" ht="21" customHeight="1" x14ac:dyDescent="0.2">
      <c r="A117" s="36" t="s">
        <v>226</v>
      </c>
      <c r="B117" s="31">
        <v>4</v>
      </c>
      <c r="C117" s="31">
        <v>9</v>
      </c>
      <c r="D117" s="49">
        <v>8410199990</v>
      </c>
      <c r="E117" s="33">
        <v>200</v>
      </c>
      <c r="F117" s="34">
        <f t="shared" si="13"/>
        <v>1780.2</v>
      </c>
      <c r="G117" s="34">
        <f t="shared" si="13"/>
        <v>1815.8</v>
      </c>
    </row>
    <row r="118" spans="1:7" ht="24" customHeight="1" x14ac:dyDescent="0.2">
      <c r="A118" s="36" t="s">
        <v>139</v>
      </c>
      <c r="B118" s="31">
        <v>4</v>
      </c>
      <c r="C118" s="31">
        <v>9</v>
      </c>
      <c r="D118" s="49">
        <v>8410199990</v>
      </c>
      <c r="E118" s="33">
        <v>240</v>
      </c>
      <c r="F118" s="34">
        <v>1780.2</v>
      </c>
      <c r="G118" s="37">
        <v>1815.8</v>
      </c>
    </row>
    <row r="119" spans="1:7" ht="11.25" customHeight="1" x14ac:dyDescent="0.2">
      <c r="A119" s="30" t="s">
        <v>40</v>
      </c>
      <c r="B119" s="31">
        <v>4</v>
      </c>
      <c r="C119" s="31">
        <v>10</v>
      </c>
      <c r="D119" s="32" t="s">
        <v>137</v>
      </c>
      <c r="E119" s="33" t="s">
        <v>137</v>
      </c>
      <c r="F119" s="34">
        <f>F120</f>
        <v>100</v>
      </c>
      <c r="G119" s="34">
        <f>G120</f>
        <v>122</v>
      </c>
    </row>
    <row r="120" spans="1:7" ht="31.5" customHeight="1" x14ac:dyDescent="0.2">
      <c r="A120" s="35" t="s">
        <v>367</v>
      </c>
      <c r="B120" s="31">
        <v>4</v>
      </c>
      <c r="C120" s="31">
        <v>10</v>
      </c>
      <c r="D120" s="32" t="s">
        <v>339</v>
      </c>
      <c r="E120" s="33" t="s">
        <v>137</v>
      </c>
      <c r="F120" s="34">
        <f>F121</f>
        <v>100</v>
      </c>
      <c r="G120" s="34">
        <f>G121</f>
        <v>122</v>
      </c>
    </row>
    <row r="121" spans="1:7" ht="32.25" customHeight="1" x14ac:dyDescent="0.2">
      <c r="A121" s="35" t="s">
        <v>368</v>
      </c>
      <c r="B121" s="31">
        <v>4</v>
      </c>
      <c r="C121" s="31">
        <v>10</v>
      </c>
      <c r="D121" s="32" t="s">
        <v>369</v>
      </c>
      <c r="E121" s="33" t="s">
        <v>137</v>
      </c>
      <c r="F121" s="34">
        <f t="shared" ref="F121:G123" si="14">F122</f>
        <v>100</v>
      </c>
      <c r="G121" s="34">
        <f t="shared" si="14"/>
        <v>122</v>
      </c>
    </row>
    <row r="122" spans="1:7" ht="32.25" customHeight="1" x14ac:dyDescent="0.2">
      <c r="A122" s="35" t="s">
        <v>133</v>
      </c>
      <c r="B122" s="31">
        <v>4</v>
      </c>
      <c r="C122" s="31">
        <v>10</v>
      </c>
      <c r="D122" s="32" t="s">
        <v>370</v>
      </c>
      <c r="E122" s="33"/>
      <c r="F122" s="34">
        <f t="shared" si="14"/>
        <v>100</v>
      </c>
      <c r="G122" s="34">
        <f t="shared" si="14"/>
        <v>122</v>
      </c>
    </row>
    <row r="123" spans="1:7" ht="22.5" customHeight="1" x14ac:dyDescent="0.2">
      <c r="A123" s="36" t="s">
        <v>226</v>
      </c>
      <c r="B123" s="31">
        <v>4</v>
      </c>
      <c r="C123" s="31">
        <v>10</v>
      </c>
      <c r="D123" s="32" t="s">
        <v>370</v>
      </c>
      <c r="E123" s="33" t="s">
        <v>138</v>
      </c>
      <c r="F123" s="34">
        <f t="shared" si="14"/>
        <v>100</v>
      </c>
      <c r="G123" s="34">
        <f t="shared" si="14"/>
        <v>122</v>
      </c>
    </row>
    <row r="124" spans="1:7" ht="22.5" x14ac:dyDescent="0.2">
      <c r="A124" s="36" t="s">
        <v>139</v>
      </c>
      <c r="B124" s="31">
        <v>4</v>
      </c>
      <c r="C124" s="31">
        <v>10</v>
      </c>
      <c r="D124" s="32" t="s">
        <v>370</v>
      </c>
      <c r="E124" s="33" t="s">
        <v>140</v>
      </c>
      <c r="F124" s="34">
        <v>100</v>
      </c>
      <c r="G124" s="37">
        <v>122</v>
      </c>
    </row>
    <row r="125" spans="1:7" x14ac:dyDescent="0.2">
      <c r="A125" s="36" t="s">
        <v>293</v>
      </c>
      <c r="B125" s="31">
        <v>4</v>
      </c>
      <c r="C125" s="31">
        <v>12</v>
      </c>
      <c r="D125" s="32"/>
      <c r="E125" s="33"/>
      <c r="F125" s="34">
        <f t="shared" ref="F125:G129" si="15">F126</f>
        <v>0</v>
      </c>
      <c r="G125" s="34">
        <f t="shared" si="15"/>
        <v>0</v>
      </c>
    </row>
    <row r="126" spans="1:7" ht="33.75" x14ac:dyDescent="0.2">
      <c r="A126" s="35" t="s">
        <v>367</v>
      </c>
      <c r="B126" s="31">
        <v>4</v>
      </c>
      <c r="C126" s="31">
        <v>12</v>
      </c>
      <c r="D126" s="32" t="s">
        <v>339</v>
      </c>
      <c r="E126" s="33"/>
      <c r="F126" s="34">
        <f>F127</f>
        <v>0</v>
      </c>
      <c r="G126" s="34">
        <f>G127</f>
        <v>0</v>
      </c>
    </row>
    <row r="127" spans="1:7" ht="38.25" customHeight="1" x14ac:dyDescent="0.2">
      <c r="A127" s="35" t="s">
        <v>371</v>
      </c>
      <c r="B127" s="31">
        <v>4</v>
      </c>
      <c r="C127" s="31">
        <v>12</v>
      </c>
      <c r="D127" s="32" t="s">
        <v>372</v>
      </c>
      <c r="E127" s="33"/>
      <c r="F127" s="34">
        <f>F128+F131+F134</f>
        <v>0</v>
      </c>
      <c r="G127" s="34">
        <f>G128+G131+G134</f>
        <v>0</v>
      </c>
    </row>
    <row r="128" spans="1:7" ht="58.5" customHeight="1" x14ac:dyDescent="0.2">
      <c r="A128" s="36" t="s">
        <v>449</v>
      </c>
      <c r="B128" s="31">
        <v>4</v>
      </c>
      <c r="C128" s="31">
        <v>12</v>
      </c>
      <c r="D128" s="177" t="s">
        <v>373</v>
      </c>
      <c r="E128" s="33"/>
      <c r="F128" s="34">
        <f t="shared" si="15"/>
        <v>0</v>
      </c>
      <c r="G128" s="34">
        <f t="shared" si="15"/>
        <v>0</v>
      </c>
    </row>
    <row r="129" spans="1:7" ht="22.5" x14ac:dyDescent="0.2">
      <c r="A129" s="36" t="s">
        <v>226</v>
      </c>
      <c r="B129" s="31">
        <v>4</v>
      </c>
      <c r="C129" s="31">
        <v>12</v>
      </c>
      <c r="D129" s="177" t="s">
        <v>373</v>
      </c>
      <c r="E129" s="33" t="s">
        <v>138</v>
      </c>
      <c r="F129" s="34">
        <f t="shared" si="15"/>
        <v>0</v>
      </c>
      <c r="G129" s="34">
        <f t="shared" si="15"/>
        <v>0</v>
      </c>
    </row>
    <row r="130" spans="1:7" ht="22.5" x14ac:dyDescent="0.2">
      <c r="A130" s="36" t="s">
        <v>139</v>
      </c>
      <c r="B130" s="31">
        <v>4</v>
      </c>
      <c r="C130" s="31">
        <v>12</v>
      </c>
      <c r="D130" s="177" t="s">
        <v>373</v>
      </c>
      <c r="E130" s="33" t="s">
        <v>140</v>
      </c>
      <c r="F130" s="34"/>
      <c r="G130" s="37"/>
    </row>
    <row r="131" spans="1:7" ht="53.25" customHeight="1" x14ac:dyDescent="0.2">
      <c r="A131" s="36" t="s">
        <v>450</v>
      </c>
      <c r="B131" s="31">
        <v>4</v>
      </c>
      <c r="C131" s="31">
        <v>12</v>
      </c>
      <c r="D131" s="177">
        <v>7700182671</v>
      </c>
      <c r="E131" s="33"/>
      <c r="F131" s="34">
        <f>F132</f>
        <v>0</v>
      </c>
      <c r="G131" s="34">
        <f>G132</f>
        <v>0</v>
      </c>
    </row>
    <row r="132" spans="1:7" ht="22.5" x14ac:dyDescent="0.2">
      <c r="A132" s="36" t="s">
        <v>226</v>
      </c>
      <c r="B132" s="31">
        <v>4</v>
      </c>
      <c r="C132" s="31">
        <v>12</v>
      </c>
      <c r="D132" s="177">
        <v>7700182671</v>
      </c>
      <c r="E132" s="33" t="s">
        <v>138</v>
      </c>
      <c r="F132" s="34">
        <f>F133</f>
        <v>0</v>
      </c>
      <c r="G132" s="34">
        <f>G133</f>
        <v>0</v>
      </c>
    </row>
    <row r="133" spans="1:7" ht="22.5" x14ac:dyDescent="0.2">
      <c r="A133" s="36" t="s">
        <v>139</v>
      </c>
      <c r="B133" s="31">
        <v>4</v>
      </c>
      <c r="C133" s="31">
        <v>12</v>
      </c>
      <c r="D133" s="177">
        <v>7700182671</v>
      </c>
      <c r="E133" s="33" t="s">
        <v>140</v>
      </c>
      <c r="F133" s="34"/>
      <c r="G133" s="37"/>
    </row>
    <row r="134" spans="1:7" ht="50.25" customHeight="1" x14ac:dyDescent="0.2">
      <c r="A134" s="36" t="s">
        <v>291</v>
      </c>
      <c r="B134" s="31">
        <v>4</v>
      </c>
      <c r="C134" s="31">
        <v>12</v>
      </c>
      <c r="D134" s="177">
        <v>7700189020</v>
      </c>
      <c r="E134" s="33"/>
      <c r="F134" s="34">
        <f>F135</f>
        <v>0</v>
      </c>
      <c r="G134" s="34">
        <f>G135</f>
        <v>0</v>
      </c>
    </row>
    <row r="135" spans="1:7" x14ac:dyDescent="0.2">
      <c r="A135" s="36" t="s">
        <v>153</v>
      </c>
      <c r="B135" s="31">
        <v>4</v>
      </c>
      <c r="C135" s="31">
        <v>12</v>
      </c>
      <c r="D135" s="177">
        <v>7700189020</v>
      </c>
      <c r="E135" s="33">
        <v>500</v>
      </c>
      <c r="F135" s="34">
        <f>F136</f>
        <v>0</v>
      </c>
      <c r="G135" s="34">
        <f>G136</f>
        <v>0</v>
      </c>
    </row>
    <row r="136" spans="1:7" x14ac:dyDescent="0.2">
      <c r="A136" s="36" t="s">
        <v>136</v>
      </c>
      <c r="B136" s="31">
        <v>4</v>
      </c>
      <c r="C136" s="31">
        <v>12</v>
      </c>
      <c r="D136" s="177">
        <v>7700189020</v>
      </c>
      <c r="E136" s="33">
        <v>540</v>
      </c>
      <c r="F136" s="34"/>
      <c r="G136" s="37"/>
    </row>
    <row r="137" spans="1:7" ht="11.25" customHeight="1" x14ac:dyDescent="0.2">
      <c r="A137" s="30" t="s">
        <v>41</v>
      </c>
      <c r="B137" s="31">
        <v>5</v>
      </c>
      <c r="C137" s="31">
        <v>0</v>
      </c>
      <c r="D137" s="32" t="s">
        <v>137</v>
      </c>
      <c r="E137" s="33" t="s">
        <v>137</v>
      </c>
      <c r="F137" s="34">
        <f>F138+F148+F158</f>
        <v>3588</v>
      </c>
      <c r="G137" s="34">
        <f>G138+G148+G158</f>
        <v>3608</v>
      </c>
    </row>
    <row r="138" spans="1:7" ht="11.25" customHeight="1" x14ac:dyDescent="0.2">
      <c r="A138" s="30" t="s">
        <v>134</v>
      </c>
      <c r="B138" s="31">
        <v>5</v>
      </c>
      <c r="C138" s="31">
        <v>1</v>
      </c>
      <c r="D138" s="32" t="s">
        <v>137</v>
      </c>
      <c r="E138" s="33" t="s">
        <v>137</v>
      </c>
      <c r="F138" s="34">
        <f t="shared" ref="F138:G146" si="16">F139</f>
        <v>244.6</v>
      </c>
      <c r="G138" s="34">
        <f t="shared" si="16"/>
        <v>244.6</v>
      </c>
    </row>
    <row r="139" spans="1:7" ht="41.25" customHeight="1" x14ac:dyDescent="0.2">
      <c r="A139" s="35" t="s">
        <v>375</v>
      </c>
      <c r="B139" s="31">
        <v>5</v>
      </c>
      <c r="C139" s="31">
        <v>1</v>
      </c>
      <c r="D139" s="32" t="s">
        <v>374</v>
      </c>
      <c r="E139" s="33" t="s">
        <v>137</v>
      </c>
      <c r="F139" s="34">
        <f t="shared" si="16"/>
        <v>244.6</v>
      </c>
      <c r="G139" s="34">
        <f t="shared" si="16"/>
        <v>244.6</v>
      </c>
    </row>
    <row r="140" spans="1:7" ht="26.25" customHeight="1" x14ac:dyDescent="0.2">
      <c r="A140" s="35" t="s">
        <v>376</v>
      </c>
      <c r="B140" s="31">
        <v>5</v>
      </c>
      <c r="C140" s="31">
        <v>1</v>
      </c>
      <c r="D140" s="32" t="s">
        <v>377</v>
      </c>
      <c r="E140" s="33" t="s">
        <v>137</v>
      </c>
      <c r="F140" s="34">
        <f t="shared" si="16"/>
        <v>244.6</v>
      </c>
      <c r="G140" s="34">
        <f t="shared" si="16"/>
        <v>244.6</v>
      </c>
    </row>
    <row r="141" spans="1:7" ht="24" customHeight="1" x14ac:dyDescent="0.2">
      <c r="A141" s="35" t="s">
        <v>197</v>
      </c>
      <c r="B141" s="31">
        <v>5</v>
      </c>
      <c r="C141" s="31">
        <v>1</v>
      </c>
      <c r="D141" s="32" t="s">
        <v>378</v>
      </c>
      <c r="E141" s="33"/>
      <c r="F141" s="34">
        <f>F145+F142</f>
        <v>244.6</v>
      </c>
      <c r="G141" s="34">
        <f>G145+G142</f>
        <v>244.6</v>
      </c>
    </row>
    <row r="142" spans="1:7" ht="24" customHeight="1" x14ac:dyDescent="0.2">
      <c r="A142" s="35" t="s">
        <v>379</v>
      </c>
      <c r="B142" s="31">
        <v>5</v>
      </c>
      <c r="C142" s="31">
        <v>1</v>
      </c>
      <c r="D142" s="177" t="s">
        <v>380</v>
      </c>
      <c r="E142" s="33"/>
      <c r="F142" s="34">
        <f>F143</f>
        <v>0</v>
      </c>
      <c r="G142" s="34">
        <f>G143</f>
        <v>0</v>
      </c>
    </row>
    <row r="143" spans="1:7" ht="24" customHeight="1" x14ac:dyDescent="0.2">
      <c r="A143" s="35" t="s">
        <v>199</v>
      </c>
      <c r="B143" s="31">
        <v>5</v>
      </c>
      <c r="C143" s="31">
        <v>1</v>
      </c>
      <c r="D143" s="177" t="s">
        <v>380</v>
      </c>
      <c r="E143" s="33">
        <v>600</v>
      </c>
      <c r="F143" s="34">
        <f>F144</f>
        <v>0</v>
      </c>
      <c r="G143" s="34">
        <f>G144</f>
        <v>0</v>
      </c>
    </row>
    <row r="144" spans="1:7" ht="24" customHeight="1" x14ac:dyDescent="0.2">
      <c r="A144" s="35" t="s">
        <v>198</v>
      </c>
      <c r="B144" s="31">
        <v>5</v>
      </c>
      <c r="C144" s="31">
        <v>1</v>
      </c>
      <c r="D144" s="177" t="s">
        <v>380</v>
      </c>
      <c r="E144" s="33">
        <v>630</v>
      </c>
      <c r="F144" s="34"/>
      <c r="G144" s="37"/>
    </row>
    <row r="145" spans="1:7" ht="23.25" customHeight="1" x14ac:dyDescent="0.2">
      <c r="A145" s="35" t="s">
        <v>192</v>
      </c>
      <c r="B145" s="31">
        <v>5</v>
      </c>
      <c r="C145" s="31">
        <v>1</v>
      </c>
      <c r="D145" s="32" t="s">
        <v>410</v>
      </c>
      <c r="E145" s="33"/>
      <c r="F145" s="34">
        <f t="shared" si="16"/>
        <v>244.6</v>
      </c>
      <c r="G145" s="34">
        <f t="shared" si="16"/>
        <v>244.6</v>
      </c>
    </row>
    <row r="146" spans="1:7" ht="22.5" customHeight="1" x14ac:dyDescent="0.2">
      <c r="A146" s="36" t="s">
        <v>226</v>
      </c>
      <c r="B146" s="31">
        <v>5</v>
      </c>
      <c r="C146" s="31">
        <v>1</v>
      </c>
      <c r="D146" s="32" t="s">
        <v>410</v>
      </c>
      <c r="E146" s="33" t="s">
        <v>138</v>
      </c>
      <c r="F146" s="34">
        <f t="shared" si="16"/>
        <v>244.6</v>
      </c>
      <c r="G146" s="34">
        <f t="shared" si="16"/>
        <v>244.6</v>
      </c>
    </row>
    <row r="147" spans="1:7" ht="22.5" x14ac:dyDescent="0.2">
      <c r="A147" s="36" t="s">
        <v>139</v>
      </c>
      <c r="B147" s="31">
        <v>5</v>
      </c>
      <c r="C147" s="31">
        <v>1</v>
      </c>
      <c r="D147" s="32" t="s">
        <v>410</v>
      </c>
      <c r="E147" s="33" t="s">
        <v>140</v>
      </c>
      <c r="F147" s="34">
        <v>244.6</v>
      </c>
      <c r="G147" s="37">
        <v>244.6</v>
      </c>
    </row>
    <row r="148" spans="1:7" ht="11.25" customHeight="1" x14ac:dyDescent="0.2">
      <c r="A148" s="30" t="s">
        <v>113</v>
      </c>
      <c r="B148" s="31">
        <v>5</v>
      </c>
      <c r="C148" s="31">
        <v>2</v>
      </c>
      <c r="D148" s="32" t="s">
        <v>137</v>
      </c>
      <c r="E148" s="33" t="s">
        <v>137</v>
      </c>
      <c r="F148" s="34">
        <f t="shared" ref="F148:G150" si="17">F149</f>
        <v>3333.4</v>
      </c>
      <c r="G148" s="34">
        <f t="shared" si="17"/>
        <v>3333.4</v>
      </c>
    </row>
    <row r="149" spans="1:7" ht="33.75" customHeight="1" x14ac:dyDescent="0.2">
      <c r="A149" s="35" t="s">
        <v>375</v>
      </c>
      <c r="B149" s="31">
        <v>5</v>
      </c>
      <c r="C149" s="31">
        <v>2</v>
      </c>
      <c r="D149" s="32" t="s">
        <v>374</v>
      </c>
      <c r="E149" s="33" t="s">
        <v>137</v>
      </c>
      <c r="F149" s="34">
        <f t="shared" si="17"/>
        <v>3333.4</v>
      </c>
      <c r="G149" s="34">
        <f t="shared" si="17"/>
        <v>3333.4</v>
      </c>
    </row>
    <row r="150" spans="1:7" ht="22.5" customHeight="1" x14ac:dyDescent="0.2">
      <c r="A150" s="35" t="s">
        <v>151</v>
      </c>
      <c r="B150" s="31">
        <v>5</v>
      </c>
      <c r="C150" s="31">
        <v>2</v>
      </c>
      <c r="D150" s="32" t="s">
        <v>381</v>
      </c>
      <c r="E150" s="33" t="s">
        <v>137</v>
      </c>
      <c r="F150" s="34">
        <f t="shared" si="17"/>
        <v>3333.4</v>
      </c>
      <c r="G150" s="34">
        <f t="shared" si="17"/>
        <v>3333.4</v>
      </c>
    </row>
    <row r="151" spans="1:7" ht="24.75" customHeight="1" x14ac:dyDescent="0.2">
      <c r="A151" s="35" t="s">
        <v>383</v>
      </c>
      <c r="B151" s="31">
        <v>5</v>
      </c>
      <c r="C151" s="31">
        <v>2</v>
      </c>
      <c r="D151" s="32" t="s">
        <v>382</v>
      </c>
      <c r="E151" s="33" t="s">
        <v>137</v>
      </c>
      <c r="F151" s="34">
        <f>F152+F155</f>
        <v>3333.4</v>
      </c>
      <c r="G151" s="34">
        <f>G152+G155</f>
        <v>3333.4</v>
      </c>
    </row>
    <row r="152" spans="1:7" ht="58.5" customHeight="1" x14ac:dyDescent="0.2">
      <c r="A152" s="35" t="s">
        <v>384</v>
      </c>
      <c r="B152" s="31">
        <v>5</v>
      </c>
      <c r="C152" s="31">
        <v>2</v>
      </c>
      <c r="D152" s="32" t="s">
        <v>429</v>
      </c>
      <c r="E152" s="33"/>
      <c r="F152" s="34">
        <f>F153</f>
        <v>3000</v>
      </c>
      <c r="G152" s="34">
        <f>G153</f>
        <v>3000</v>
      </c>
    </row>
    <row r="153" spans="1:7" ht="22.5" customHeight="1" x14ac:dyDescent="0.2">
      <c r="A153" s="36" t="s">
        <v>226</v>
      </c>
      <c r="B153" s="31">
        <v>5</v>
      </c>
      <c r="C153" s="31">
        <v>2</v>
      </c>
      <c r="D153" s="32" t="s">
        <v>429</v>
      </c>
      <c r="E153" s="33" t="s">
        <v>138</v>
      </c>
      <c r="F153" s="34">
        <f>F154</f>
        <v>3000</v>
      </c>
      <c r="G153" s="34">
        <f>G154</f>
        <v>3000</v>
      </c>
    </row>
    <row r="154" spans="1:7" ht="22.5" x14ac:dyDescent="0.2">
      <c r="A154" s="36" t="s">
        <v>139</v>
      </c>
      <c r="B154" s="31">
        <v>5</v>
      </c>
      <c r="C154" s="31">
        <v>2</v>
      </c>
      <c r="D154" s="32" t="s">
        <v>429</v>
      </c>
      <c r="E154" s="33" t="s">
        <v>140</v>
      </c>
      <c r="F154" s="34">
        <v>3000</v>
      </c>
      <c r="G154" s="37">
        <v>3000</v>
      </c>
    </row>
    <row r="155" spans="1:7" ht="59.25" customHeight="1" x14ac:dyDescent="0.2">
      <c r="A155" s="36" t="s">
        <v>385</v>
      </c>
      <c r="B155" s="31">
        <v>5</v>
      </c>
      <c r="C155" s="31">
        <v>2</v>
      </c>
      <c r="D155" s="32" t="s">
        <v>430</v>
      </c>
      <c r="E155" s="33"/>
      <c r="F155" s="34">
        <f>F156</f>
        <v>333.4</v>
      </c>
      <c r="G155" s="34">
        <f>G156</f>
        <v>333.4</v>
      </c>
    </row>
    <row r="156" spans="1:7" ht="22.5" x14ac:dyDescent="0.2">
      <c r="A156" s="36" t="s">
        <v>226</v>
      </c>
      <c r="B156" s="31">
        <v>5</v>
      </c>
      <c r="C156" s="31">
        <v>2</v>
      </c>
      <c r="D156" s="32" t="s">
        <v>430</v>
      </c>
      <c r="E156" s="33">
        <v>200</v>
      </c>
      <c r="F156" s="34">
        <f>F157</f>
        <v>333.4</v>
      </c>
      <c r="G156" s="34">
        <f>G157</f>
        <v>333.4</v>
      </c>
    </row>
    <row r="157" spans="1:7" ht="52.5" customHeight="1" x14ac:dyDescent="0.2">
      <c r="A157" s="36" t="s">
        <v>139</v>
      </c>
      <c r="B157" s="31">
        <v>5</v>
      </c>
      <c r="C157" s="31">
        <v>2</v>
      </c>
      <c r="D157" s="32" t="s">
        <v>430</v>
      </c>
      <c r="E157" s="33">
        <v>240</v>
      </c>
      <c r="F157" s="34">
        <v>333.4</v>
      </c>
      <c r="G157" s="37">
        <v>333.4</v>
      </c>
    </row>
    <row r="158" spans="1:7" ht="11.25" customHeight="1" x14ac:dyDescent="0.2">
      <c r="A158" s="30" t="s">
        <v>42</v>
      </c>
      <c r="B158" s="31">
        <v>5</v>
      </c>
      <c r="C158" s="31">
        <v>3</v>
      </c>
      <c r="D158" s="32" t="s">
        <v>137</v>
      </c>
      <c r="E158" s="33" t="s">
        <v>137</v>
      </c>
      <c r="F158" s="34">
        <f t="shared" ref="F158:G162" si="18">F159</f>
        <v>10</v>
      </c>
      <c r="G158" s="34">
        <f t="shared" si="18"/>
        <v>30</v>
      </c>
    </row>
    <row r="159" spans="1:7" ht="22.5" customHeight="1" x14ac:dyDescent="0.2">
      <c r="A159" s="35" t="s">
        <v>428</v>
      </c>
      <c r="B159" s="31">
        <v>5</v>
      </c>
      <c r="C159" s="31">
        <v>3</v>
      </c>
      <c r="D159" s="32" t="s">
        <v>386</v>
      </c>
      <c r="E159" s="33" t="s">
        <v>137</v>
      </c>
      <c r="F159" s="34">
        <f t="shared" si="18"/>
        <v>10</v>
      </c>
      <c r="G159" s="34">
        <f t="shared" si="18"/>
        <v>30</v>
      </c>
    </row>
    <row r="160" spans="1:7" ht="22.5" customHeight="1" x14ac:dyDescent="0.2">
      <c r="A160" s="36" t="s">
        <v>232</v>
      </c>
      <c r="B160" s="31">
        <v>5</v>
      </c>
      <c r="C160" s="31">
        <v>3</v>
      </c>
      <c r="D160" s="32" t="s">
        <v>387</v>
      </c>
      <c r="E160" s="33"/>
      <c r="F160" s="34">
        <f t="shared" si="18"/>
        <v>10</v>
      </c>
      <c r="G160" s="34">
        <f t="shared" si="18"/>
        <v>30</v>
      </c>
    </row>
    <row r="161" spans="1:7" ht="22.5" customHeight="1" x14ac:dyDescent="0.2">
      <c r="A161" s="36" t="s">
        <v>192</v>
      </c>
      <c r="B161" s="31">
        <v>5</v>
      </c>
      <c r="C161" s="31">
        <v>3</v>
      </c>
      <c r="D161" s="32" t="s">
        <v>436</v>
      </c>
      <c r="E161" s="33"/>
      <c r="F161" s="34">
        <f t="shared" si="18"/>
        <v>10</v>
      </c>
      <c r="G161" s="34">
        <f t="shared" si="18"/>
        <v>30</v>
      </c>
    </row>
    <row r="162" spans="1:7" ht="22.5" customHeight="1" x14ac:dyDescent="0.2">
      <c r="A162" s="36" t="s">
        <v>226</v>
      </c>
      <c r="B162" s="31">
        <v>5</v>
      </c>
      <c r="C162" s="31">
        <v>3</v>
      </c>
      <c r="D162" s="32" t="s">
        <v>436</v>
      </c>
      <c r="E162" s="33" t="s">
        <v>138</v>
      </c>
      <c r="F162" s="34">
        <f t="shared" si="18"/>
        <v>10</v>
      </c>
      <c r="G162" s="34">
        <f t="shared" si="18"/>
        <v>30</v>
      </c>
    </row>
    <row r="163" spans="1:7" ht="22.5" x14ac:dyDescent="0.2">
      <c r="A163" s="36" t="s">
        <v>139</v>
      </c>
      <c r="B163" s="31">
        <v>5</v>
      </c>
      <c r="C163" s="31">
        <v>3</v>
      </c>
      <c r="D163" s="32" t="s">
        <v>436</v>
      </c>
      <c r="E163" s="33" t="s">
        <v>140</v>
      </c>
      <c r="F163" s="34">
        <v>10</v>
      </c>
      <c r="G163" s="37">
        <v>30</v>
      </c>
    </row>
    <row r="164" spans="1:7" ht="11.25" customHeight="1" x14ac:dyDescent="0.2">
      <c r="A164" s="30" t="s">
        <v>126</v>
      </c>
      <c r="B164" s="31">
        <v>8</v>
      </c>
      <c r="C164" s="31">
        <v>0</v>
      </c>
      <c r="D164" s="32" t="s">
        <v>137</v>
      </c>
      <c r="E164" s="33" t="s">
        <v>137</v>
      </c>
      <c r="F164" s="34">
        <f>F165</f>
        <v>986.1</v>
      </c>
      <c r="G164" s="34">
        <f>G165</f>
        <v>986.1</v>
      </c>
    </row>
    <row r="165" spans="1:7" ht="11.25" customHeight="1" x14ac:dyDescent="0.2">
      <c r="A165" s="30" t="s">
        <v>43</v>
      </c>
      <c r="B165" s="31">
        <v>8</v>
      </c>
      <c r="C165" s="31">
        <v>1</v>
      </c>
      <c r="D165" s="32" t="s">
        <v>137</v>
      </c>
      <c r="E165" s="33" t="s">
        <v>137</v>
      </c>
      <c r="F165" s="34">
        <f>F166</f>
        <v>986.1</v>
      </c>
      <c r="G165" s="34">
        <f>G166</f>
        <v>986.1</v>
      </c>
    </row>
    <row r="166" spans="1:7" ht="22.5" customHeight="1" x14ac:dyDescent="0.2">
      <c r="A166" s="35" t="s">
        <v>390</v>
      </c>
      <c r="B166" s="31">
        <v>8</v>
      </c>
      <c r="C166" s="31">
        <v>1</v>
      </c>
      <c r="D166" s="32" t="s">
        <v>389</v>
      </c>
      <c r="E166" s="33" t="s">
        <v>137</v>
      </c>
      <c r="F166" s="34">
        <f>F167+F178</f>
        <v>986.1</v>
      </c>
      <c r="G166" s="34">
        <f>G167+G178</f>
        <v>986.1</v>
      </c>
    </row>
    <row r="167" spans="1:7" ht="42" customHeight="1" x14ac:dyDescent="0.2">
      <c r="A167" s="35" t="s">
        <v>392</v>
      </c>
      <c r="B167" s="31">
        <v>8</v>
      </c>
      <c r="C167" s="31">
        <v>1</v>
      </c>
      <c r="D167" s="32" t="s">
        <v>391</v>
      </c>
      <c r="E167" s="33" t="s">
        <v>137</v>
      </c>
      <c r="F167" s="34">
        <f>F168+F174</f>
        <v>986.1</v>
      </c>
      <c r="G167" s="34">
        <f>G168+G174</f>
        <v>986.1</v>
      </c>
    </row>
    <row r="168" spans="1:7" ht="30" customHeight="1" x14ac:dyDescent="0.2">
      <c r="A168" s="35" t="s">
        <v>195</v>
      </c>
      <c r="B168" s="31">
        <v>8</v>
      </c>
      <c r="C168" s="31">
        <v>1</v>
      </c>
      <c r="D168" s="32" t="s">
        <v>393</v>
      </c>
      <c r="E168" s="33"/>
      <c r="F168" s="34">
        <f>F169</f>
        <v>986.1</v>
      </c>
      <c r="G168" s="34">
        <f>G169</f>
        <v>986.1</v>
      </c>
    </row>
    <row r="169" spans="1:7" ht="37.5" customHeight="1" x14ac:dyDescent="0.2">
      <c r="A169" s="35" t="s">
        <v>395</v>
      </c>
      <c r="B169" s="31">
        <v>8</v>
      </c>
      <c r="C169" s="31">
        <v>1</v>
      </c>
      <c r="D169" s="32" t="s">
        <v>394</v>
      </c>
      <c r="E169" s="33" t="s">
        <v>137</v>
      </c>
      <c r="F169" s="34">
        <f>F170+F172</f>
        <v>986.1</v>
      </c>
      <c r="G169" s="34">
        <f>G170+G172</f>
        <v>986.1</v>
      </c>
    </row>
    <row r="170" spans="1:7" ht="45.75" customHeight="1" x14ac:dyDescent="0.2">
      <c r="A170" s="36" t="s">
        <v>141</v>
      </c>
      <c r="B170" s="31">
        <v>8</v>
      </c>
      <c r="C170" s="31">
        <v>1</v>
      </c>
      <c r="D170" s="32" t="s">
        <v>394</v>
      </c>
      <c r="E170" s="33" t="s">
        <v>142</v>
      </c>
      <c r="F170" s="34">
        <f>F171</f>
        <v>911.1</v>
      </c>
      <c r="G170" s="34">
        <f>G171</f>
        <v>911.1</v>
      </c>
    </row>
    <row r="171" spans="1:7" ht="30" customHeight="1" x14ac:dyDescent="0.2">
      <c r="A171" s="36" t="s">
        <v>143</v>
      </c>
      <c r="B171" s="31">
        <v>8</v>
      </c>
      <c r="C171" s="31">
        <v>1</v>
      </c>
      <c r="D171" s="32" t="s">
        <v>394</v>
      </c>
      <c r="E171" s="33" t="s">
        <v>144</v>
      </c>
      <c r="F171" s="34">
        <v>911.1</v>
      </c>
      <c r="G171" s="37">
        <v>911.1</v>
      </c>
    </row>
    <row r="172" spans="1:7" ht="30" customHeight="1" x14ac:dyDescent="0.2">
      <c r="A172" s="36" t="s">
        <v>226</v>
      </c>
      <c r="B172" s="31">
        <v>8</v>
      </c>
      <c r="C172" s="31">
        <v>1</v>
      </c>
      <c r="D172" s="32" t="s">
        <v>394</v>
      </c>
      <c r="E172" s="33" t="s">
        <v>138</v>
      </c>
      <c r="F172" s="34">
        <f>F173</f>
        <v>75</v>
      </c>
      <c r="G172" s="34">
        <f>G173</f>
        <v>75</v>
      </c>
    </row>
    <row r="173" spans="1:7" ht="30" customHeight="1" x14ac:dyDescent="0.2">
      <c r="A173" s="36" t="s">
        <v>139</v>
      </c>
      <c r="B173" s="31">
        <v>8</v>
      </c>
      <c r="C173" s="31">
        <v>1</v>
      </c>
      <c r="D173" s="32" t="s">
        <v>394</v>
      </c>
      <c r="E173" s="33" t="s">
        <v>140</v>
      </c>
      <c r="F173" s="34">
        <v>75</v>
      </c>
      <c r="G173" s="37">
        <v>75</v>
      </c>
    </row>
    <row r="174" spans="1:7" ht="30" customHeight="1" x14ac:dyDescent="0.2">
      <c r="A174" s="36" t="s">
        <v>396</v>
      </c>
      <c r="B174" s="31">
        <v>8</v>
      </c>
      <c r="C174" s="31">
        <v>1</v>
      </c>
      <c r="D174" s="32" t="s">
        <v>397</v>
      </c>
      <c r="E174" s="33"/>
      <c r="F174" s="34">
        <f t="shared" ref="F174:G176" si="19">F175</f>
        <v>0</v>
      </c>
      <c r="G174" s="34">
        <f t="shared" si="19"/>
        <v>0</v>
      </c>
    </row>
    <row r="175" spans="1:7" ht="30" customHeight="1" x14ac:dyDescent="0.2">
      <c r="A175" s="36" t="s">
        <v>399</v>
      </c>
      <c r="B175" s="31">
        <v>8</v>
      </c>
      <c r="C175" s="31">
        <v>1</v>
      </c>
      <c r="D175" s="178" t="s">
        <v>398</v>
      </c>
      <c r="E175" s="33"/>
      <c r="F175" s="34">
        <f t="shared" si="19"/>
        <v>0</v>
      </c>
      <c r="G175" s="34">
        <f t="shared" si="19"/>
        <v>0</v>
      </c>
    </row>
    <row r="176" spans="1:7" ht="22.5" customHeight="1" x14ac:dyDescent="0.2">
      <c r="A176" s="36" t="s">
        <v>226</v>
      </c>
      <c r="B176" s="31">
        <v>8</v>
      </c>
      <c r="C176" s="31">
        <v>1</v>
      </c>
      <c r="D176" s="178" t="s">
        <v>398</v>
      </c>
      <c r="E176" s="33" t="s">
        <v>138</v>
      </c>
      <c r="F176" s="34">
        <f t="shared" si="19"/>
        <v>0</v>
      </c>
      <c r="G176" s="34">
        <f t="shared" si="19"/>
        <v>0</v>
      </c>
    </row>
    <row r="177" spans="1:7" ht="22.5" x14ac:dyDescent="0.2">
      <c r="A177" s="36" t="s">
        <v>139</v>
      </c>
      <c r="B177" s="31">
        <v>8</v>
      </c>
      <c r="C177" s="31">
        <v>1</v>
      </c>
      <c r="D177" s="178" t="s">
        <v>398</v>
      </c>
      <c r="E177" s="33" t="s">
        <v>140</v>
      </c>
      <c r="F177" s="34"/>
      <c r="G177" s="37"/>
    </row>
    <row r="178" spans="1:7" ht="11.25" customHeight="1" x14ac:dyDescent="0.2">
      <c r="A178" s="35" t="s">
        <v>196</v>
      </c>
      <c r="B178" s="31">
        <v>8</v>
      </c>
      <c r="C178" s="31">
        <v>1</v>
      </c>
      <c r="D178" s="32" t="s">
        <v>401</v>
      </c>
      <c r="E178" s="33" t="s">
        <v>137</v>
      </c>
      <c r="F178" s="34">
        <f t="shared" ref="F178:G181" si="20">F179</f>
        <v>0</v>
      </c>
      <c r="G178" s="34">
        <f t="shared" si="20"/>
        <v>0</v>
      </c>
    </row>
    <row r="179" spans="1:7" ht="26.25" customHeight="1" x14ac:dyDescent="0.2">
      <c r="A179" s="35" t="s">
        <v>402</v>
      </c>
      <c r="B179" s="31">
        <v>8</v>
      </c>
      <c r="C179" s="31">
        <v>1</v>
      </c>
      <c r="D179" s="32" t="s">
        <v>403</v>
      </c>
      <c r="E179" s="33" t="s">
        <v>137</v>
      </c>
      <c r="F179" s="34">
        <f t="shared" si="20"/>
        <v>0</v>
      </c>
      <c r="G179" s="34">
        <f t="shared" si="20"/>
        <v>0</v>
      </c>
    </row>
    <row r="180" spans="1:7" ht="22.5" customHeight="1" x14ac:dyDescent="0.2">
      <c r="A180" s="36" t="s">
        <v>395</v>
      </c>
      <c r="B180" s="31">
        <v>8</v>
      </c>
      <c r="C180" s="31">
        <v>1</v>
      </c>
      <c r="D180" s="178" t="s">
        <v>400</v>
      </c>
      <c r="E180" s="33"/>
      <c r="F180" s="34">
        <f t="shared" si="20"/>
        <v>0</v>
      </c>
      <c r="G180" s="34">
        <f t="shared" si="20"/>
        <v>0</v>
      </c>
    </row>
    <row r="181" spans="1:7" ht="26.25" customHeight="1" x14ac:dyDescent="0.2">
      <c r="A181" s="36" t="s">
        <v>226</v>
      </c>
      <c r="B181" s="31">
        <v>8</v>
      </c>
      <c r="C181" s="31">
        <v>1</v>
      </c>
      <c r="D181" s="178" t="s">
        <v>400</v>
      </c>
      <c r="E181" s="33">
        <v>200</v>
      </c>
      <c r="F181" s="34">
        <f t="shared" si="20"/>
        <v>0</v>
      </c>
      <c r="G181" s="34">
        <f t="shared" si="20"/>
        <v>0</v>
      </c>
    </row>
    <row r="182" spans="1:7" ht="26.25" customHeight="1" x14ac:dyDescent="0.2">
      <c r="A182" s="36" t="s">
        <v>139</v>
      </c>
      <c r="B182" s="31">
        <v>8</v>
      </c>
      <c r="C182" s="31">
        <v>1</v>
      </c>
      <c r="D182" s="178" t="s">
        <v>400</v>
      </c>
      <c r="E182" s="33">
        <v>240</v>
      </c>
      <c r="F182" s="34"/>
      <c r="G182" s="37"/>
    </row>
    <row r="183" spans="1:7" ht="11.25" customHeight="1" x14ac:dyDescent="0.2">
      <c r="A183" s="30" t="s">
        <v>127</v>
      </c>
      <c r="B183" s="31">
        <v>11</v>
      </c>
      <c r="C183" s="31">
        <v>0</v>
      </c>
      <c r="D183" s="32" t="s">
        <v>137</v>
      </c>
      <c r="E183" s="33" t="s">
        <v>137</v>
      </c>
      <c r="F183" s="34">
        <f t="shared" ref="F183:G187" si="21">F184</f>
        <v>6706.5</v>
      </c>
      <c r="G183" s="34">
        <f t="shared" si="21"/>
        <v>6706.5</v>
      </c>
    </row>
    <row r="184" spans="1:7" ht="11.25" customHeight="1" x14ac:dyDescent="0.2">
      <c r="A184" s="30" t="s">
        <v>44</v>
      </c>
      <c r="B184" s="31">
        <v>11</v>
      </c>
      <c r="C184" s="31">
        <v>1</v>
      </c>
      <c r="D184" s="32" t="s">
        <v>137</v>
      </c>
      <c r="E184" s="33" t="s">
        <v>137</v>
      </c>
      <c r="F184" s="34">
        <f t="shared" si="21"/>
        <v>6706.5</v>
      </c>
      <c r="G184" s="34">
        <f t="shared" si="21"/>
        <v>6706.5</v>
      </c>
    </row>
    <row r="185" spans="1:7" ht="39" customHeight="1" x14ac:dyDescent="0.2">
      <c r="A185" s="35" t="s">
        <v>390</v>
      </c>
      <c r="B185" s="31">
        <v>11</v>
      </c>
      <c r="C185" s="31">
        <v>1</v>
      </c>
      <c r="D185" s="32" t="s">
        <v>389</v>
      </c>
      <c r="E185" s="33" t="s">
        <v>137</v>
      </c>
      <c r="F185" s="34">
        <f t="shared" si="21"/>
        <v>6706.5</v>
      </c>
      <c r="G185" s="34">
        <f t="shared" si="21"/>
        <v>6706.5</v>
      </c>
    </row>
    <row r="186" spans="1:7" ht="26.25" customHeight="1" x14ac:dyDescent="0.2">
      <c r="A186" s="35" t="s">
        <v>404</v>
      </c>
      <c r="B186" s="31">
        <v>11</v>
      </c>
      <c r="C186" s="31">
        <v>1</v>
      </c>
      <c r="D186" s="32" t="s">
        <v>406</v>
      </c>
      <c r="E186" s="33" t="s">
        <v>137</v>
      </c>
      <c r="F186" s="34">
        <f t="shared" si="21"/>
        <v>6706.5</v>
      </c>
      <c r="G186" s="34">
        <f t="shared" si="21"/>
        <v>6706.5</v>
      </c>
    </row>
    <row r="187" spans="1:7" ht="31.5" customHeight="1" x14ac:dyDescent="0.2">
      <c r="A187" s="35" t="s">
        <v>405</v>
      </c>
      <c r="B187" s="31">
        <v>11</v>
      </c>
      <c r="C187" s="31">
        <v>1</v>
      </c>
      <c r="D187" s="32" t="s">
        <v>407</v>
      </c>
      <c r="E187" s="33"/>
      <c r="F187" s="34">
        <f t="shared" si="21"/>
        <v>6706.5</v>
      </c>
      <c r="G187" s="34">
        <f t="shared" si="21"/>
        <v>6706.5</v>
      </c>
    </row>
    <row r="188" spans="1:7" ht="32.25" customHeight="1" x14ac:dyDescent="0.2">
      <c r="A188" s="35" t="s">
        <v>190</v>
      </c>
      <c r="B188" s="31">
        <v>11</v>
      </c>
      <c r="C188" s="31">
        <v>1</v>
      </c>
      <c r="D188" s="32" t="s">
        <v>408</v>
      </c>
      <c r="E188" s="33" t="s">
        <v>137</v>
      </c>
      <c r="F188" s="34">
        <f>F189+F191+F193</f>
        <v>6706.5</v>
      </c>
      <c r="G188" s="34">
        <f>G189+G191+G193</f>
        <v>6706.5</v>
      </c>
    </row>
    <row r="189" spans="1:7" ht="45" customHeight="1" x14ac:dyDescent="0.2">
      <c r="A189" s="36" t="s">
        <v>141</v>
      </c>
      <c r="B189" s="31">
        <v>11</v>
      </c>
      <c r="C189" s="31">
        <v>1</v>
      </c>
      <c r="D189" s="32" t="s">
        <v>408</v>
      </c>
      <c r="E189" s="33" t="s">
        <v>142</v>
      </c>
      <c r="F189" s="34">
        <f>F190</f>
        <v>5988.9</v>
      </c>
      <c r="G189" s="34">
        <f>G190</f>
        <v>5988.9</v>
      </c>
    </row>
    <row r="190" spans="1:7" x14ac:dyDescent="0.2">
      <c r="A190" s="36" t="s">
        <v>143</v>
      </c>
      <c r="B190" s="31">
        <v>11</v>
      </c>
      <c r="C190" s="31">
        <v>1</v>
      </c>
      <c r="D190" s="32" t="s">
        <v>408</v>
      </c>
      <c r="E190" s="33" t="s">
        <v>144</v>
      </c>
      <c r="F190" s="34">
        <v>5988.9</v>
      </c>
      <c r="G190" s="37">
        <v>5988.9</v>
      </c>
    </row>
    <row r="191" spans="1:7" ht="22.5" customHeight="1" x14ac:dyDescent="0.2">
      <c r="A191" s="36" t="s">
        <v>226</v>
      </c>
      <c r="B191" s="31">
        <v>11</v>
      </c>
      <c r="C191" s="31">
        <v>1</v>
      </c>
      <c r="D191" s="32" t="s">
        <v>408</v>
      </c>
      <c r="E191" s="33" t="s">
        <v>138</v>
      </c>
      <c r="F191" s="34">
        <f>F192</f>
        <v>700</v>
      </c>
      <c r="G191" s="34">
        <f>G192</f>
        <v>700</v>
      </c>
    </row>
    <row r="192" spans="1:7" ht="22.5" x14ac:dyDescent="0.2">
      <c r="A192" s="36" t="s">
        <v>139</v>
      </c>
      <c r="B192" s="31">
        <v>11</v>
      </c>
      <c r="C192" s="31">
        <v>1</v>
      </c>
      <c r="D192" s="32" t="s">
        <v>408</v>
      </c>
      <c r="E192" s="33" t="s">
        <v>140</v>
      </c>
      <c r="F192" s="34">
        <v>700</v>
      </c>
      <c r="G192" s="37">
        <v>700</v>
      </c>
    </row>
    <row r="193" spans="1:8" ht="11.25" customHeight="1" x14ac:dyDescent="0.2">
      <c r="A193" s="36" t="s">
        <v>147</v>
      </c>
      <c r="B193" s="31">
        <v>11</v>
      </c>
      <c r="C193" s="31">
        <v>1</v>
      </c>
      <c r="D193" s="32" t="s">
        <v>408</v>
      </c>
      <c r="E193" s="33" t="s">
        <v>148</v>
      </c>
      <c r="F193" s="34">
        <f>F194</f>
        <v>17.600000000000001</v>
      </c>
      <c r="G193" s="34">
        <f>G194</f>
        <v>17.600000000000001</v>
      </c>
    </row>
    <row r="194" spans="1:8" x14ac:dyDescent="0.2">
      <c r="A194" s="36" t="s">
        <v>149</v>
      </c>
      <c r="B194" s="31">
        <v>11</v>
      </c>
      <c r="C194" s="31">
        <v>1</v>
      </c>
      <c r="D194" s="32" t="s">
        <v>408</v>
      </c>
      <c r="E194" s="33" t="s">
        <v>150</v>
      </c>
      <c r="F194" s="34">
        <v>17.600000000000001</v>
      </c>
      <c r="G194" s="37">
        <v>17.600000000000001</v>
      </c>
    </row>
    <row r="195" spans="1:8" ht="12" thickBot="1" x14ac:dyDescent="0.25">
      <c r="A195" s="42"/>
      <c r="B195" s="43"/>
      <c r="C195" s="43"/>
      <c r="D195" s="44"/>
      <c r="E195" s="45" t="s">
        <v>209</v>
      </c>
      <c r="F195" s="46">
        <f>F7+F72+F81+F111+F137+F164+F183</f>
        <v>30909.1</v>
      </c>
      <c r="G195" s="91">
        <f>G7+G72+G81+G111+G137+G164+G183</f>
        <v>31929.799999999996</v>
      </c>
    </row>
    <row r="196" spans="1:8" ht="11.25" customHeight="1" x14ac:dyDescent="0.2">
      <c r="F196" s="47">
        <v>30909.1</v>
      </c>
      <c r="G196" s="179">
        <v>31929.8</v>
      </c>
    </row>
    <row r="197" spans="1:8" x14ac:dyDescent="0.2">
      <c r="F197" s="48">
        <f>F196-F195</f>
        <v>0</v>
      </c>
      <c r="G197" s="179">
        <f>G196-G195</f>
        <v>0</v>
      </c>
    </row>
    <row r="199" spans="1:8" s="170" customFormat="1" x14ac:dyDescent="0.2">
      <c r="A199" s="17"/>
      <c r="B199" s="18"/>
      <c r="C199" s="18"/>
      <c r="D199" s="19"/>
      <c r="E199" s="20"/>
      <c r="F199" s="48"/>
      <c r="G199" s="179"/>
      <c r="H199" s="20"/>
    </row>
  </sheetData>
  <autoFilter ref="A6:F196"/>
  <mergeCells count="8">
    <mergeCell ref="F1:G1"/>
    <mergeCell ref="F5:G5"/>
    <mergeCell ref="A2:F2"/>
    <mergeCell ref="A5:A6"/>
    <mergeCell ref="B5:B6"/>
    <mergeCell ref="C5:C6"/>
    <mergeCell ref="D5:D6"/>
    <mergeCell ref="E5:E6"/>
  </mergeCells>
  <pageMargins left="0" right="0" top="0" bottom="0" header="0" footer="0"/>
  <pageSetup paperSize="9" scale="9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D161"/>
  <sheetViews>
    <sheetView zoomScaleNormal="100" workbookViewId="0">
      <selection activeCell="C1" sqref="C1:D1"/>
    </sheetView>
  </sheetViews>
  <sheetFormatPr defaultRowHeight="11.25" x14ac:dyDescent="0.2"/>
  <cols>
    <col min="1" max="1" width="55.140625" style="17" customWidth="1"/>
    <col min="2" max="2" width="18.42578125" style="18" customWidth="1"/>
    <col min="3" max="3" width="7.140625" style="20" customWidth="1"/>
    <col min="4" max="4" width="16.28515625" style="18" customWidth="1"/>
    <col min="5" max="16384" width="9.140625" style="20"/>
  </cols>
  <sheetData>
    <row r="1" spans="1:4" ht="51" customHeight="1" x14ac:dyDescent="0.2">
      <c r="C1" s="213" t="s">
        <v>296</v>
      </c>
      <c r="D1" s="213"/>
    </row>
    <row r="2" spans="1:4" ht="30" customHeight="1" x14ac:dyDescent="0.2">
      <c r="A2" s="212" t="s">
        <v>432</v>
      </c>
      <c r="B2" s="212"/>
      <c r="C2" s="212"/>
      <c r="D2" s="212"/>
    </row>
    <row r="3" spans="1:4" x14ac:dyDescent="0.2">
      <c r="A3" s="212"/>
      <c r="B3" s="212"/>
      <c r="C3" s="212"/>
      <c r="D3" s="212"/>
    </row>
    <row r="4" spans="1:4" x14ac:dyDescent="0.2">
      <c r="D4" s="18" t="s">
        <v>328</v>
      </c>
    </row>
    <row r="5" spans="1:4" ht="18" customHeight="1" x14ac:dyDescent="0.2">
      <c r="A5" s="22" t="s">
        <v>25</v>
      </c>
      <c r="B5" s="22" t="s">
        <v>28</v>
      </c>
      <c r="C5" s="22" t="s">
        <v>29</v>
      </c>
      <c r="D5" s="145" t="s">
        <v>431</v>
      </c>
    </row>
    <row r="6" spans="1:4" ht="18" customHeight="1" x14ac:dyDescent="0.2">
      <c r="A6" s="35" t="s">
        <v>154</v>
      </c>
      <c r="B6" s="32" t="s">
        <v>277</v>
      </c>
      <c r="C6" s="181"/>
      <c r="D6" s="174">
        <f>D7+D16</f>
        <v>505.8</v>
      </c>
    </row>
    <row r="7" spans="1:4" ht="24" customHeight="1" x14ac:dyDescent="0.2">
      <c r="A7" s="35" t="s">
        <v>212</v>
      </c>
      <c r="B7" s="32" t="s">
        <v>228</v>
      </c>
      <c r="C7" s="33" t="s">
        <v>137</v>
      </c>
      <c r="D7" s="174">
        <f>D8+D11</f>
        <v>485.5</v>
      </c>
    </row>
    <row r="8" spans="1:4" ht="18" customHeight="1" x14ac:dyDescent="0.2">
      <c r="A8" s="35" t="s">
        <v>337</v>
      </c>
      <c r="B8" s="32" t="s">
        <v>349</v>
      </c>
      <c r="C8" s="33"/>
      <c r="D8" s="174">
        <f>D9</f>
        <v>50</v>
      </c>
    </row>
    <row r="9" spans="1:4" ht="18" customHeight="1" x14ac:dyDescent="0.2">
      <c r="A9" s="36" t="s">
        <v>147</v>
      </c>
      <c r="B9" s="32" t="s">
        <v>349</v>
      </c>
      <c r="C9" s="33" t="s">
        <v>148</v>
      </c>
      <c r="D9" s="174">
        <f>D10</f>
        <v>50</v>
      </c>
    </row>
    <row r="10" spans="1:4" ht="18" customHeight="1" x14ac:dyDescent="0.2">
      <c r="A10" s="36" t="s">
        <v>131</v>
      </c>
      <c r="B10" s="32" t="s">
        <v>349</v>
      </c>
      <c r="C10" s="33" t="s">
        <v>125</v>
      </c>
      <c r="D10" s="174">
        <v>50</v>
      </c>
    </row>
    <row r="11" spans="1:4" ht="31.5" customHeight="1" x14ac:dyDescent="0.2">
      <c r="A11" s="35" t="s">
        <v>193</v>
      </c>
      <c r="B11" s="32" t="s">
        <v>426</v>
      </c>
      <c r="C11" s="33" t="s">
        <v>137</v>
      </c>
      <c r="D11" s="34">
        <f>D12+D14</f>
        <v>435.5</v>
      </c>
    </row>
    <row r="12" spans="1:4" ht="48" customHeight="1" x14ac:dyDescent="0.2">
      <c r="A12" s="36" t="s">
        <v>141</v>
      </c>
      <c r="B12" s="32">
        <v>5000151180</v>
      </c>
      <c r="C12" s="33" t="s">
        <v>142</v>
      </c>
      <c r="D12" s="34">
        <f t="shared" ref="D12" si="0">D13</f>
        <v>320</v>
      </c>
    </row>
    <row r="13" spans="1:4" ht="18" customHeight="1" x14ac:dyDescent="0.2">
      <c r="A13" s="36" t="s">
        <v>145</v>
      </c>
      <c r="B13" s="32">
        <v>5000151180</v>
      </c>
      <c r="C13" s="33" t="s">
        <v>146</v>
      </c>
      <c r="D13" s="34">
        <v>320</v>
      </c>
    </row>
    <row r="14" spans="1:4" ht="20.25" customHeight="1" x14ac:dyDescent="0.2">
      <c r="A14" s="36" t="s">
        <v>226</v>
      </c>
      <c r="B14" s="32">
        <v>5000151180</v>
      </c>
      <c r="C14" s="33">
        <v>200</v>
      </c>
      <c r="D14" s="34">
        <f>D15</f>
        <v>115.5</v>
      </c>
    </row>
    <row r="15" spans="1:4" ht="26.25" customHeight="1" x14ac:dyDescent="0.2">
      <c r="A15" s="36" t="s">
        <v>139</v>
      </c>
      <c r="B15" s="32">
        <v>5000151180</v>
      </c>
      <c r="C15" s="33">
        <v>240</v>
      </c>
      <c r="D15" s="34">
        <v>115.5</v>
      </c>
    </row>
    <row r="16" spans="1:4" ht="26.25" customHeight="1" x14ac:dyDescent="0.2">
      <c r="A16" s="35" t="s">
        <v>427</v>
      </c>
      <c r="B16" s="32" t="s">
        <v>345</v>
      </c>
      <c r="C16" s="33"/>
      <c r="D16" s="34">
        <f>D17</f>
        <v>20.3</v>
      </c>
    </row>
    <row r="17" spans="1:4" ht="26.25" customHeight="1" x14ac:dyDescent="0.2">
      <c r="A17" s="36" t="s">
        <v>200</v>
      </c>
      <c r="B17" s="32" t="s">
        <v>346</v>
      </c>
      <c r="C17" s="33"/>
      <c r="D17" s="34">
        <f t="shared" ref="D17:D18" si="1">D18</f>
        <v>20.3</v>
      </c>
    </row>
    <row r="18" spans="1:4" ht="26.25" customHeight="1" x14ac:dyDescent="0.2">
      <c r="A18" s="36" t="s">
        <v>153</v>
      </c>
      <c r="B18" s="32" t="s">
        <v>346</v>
      </c>
      <c r="C18" s="33">
        <v>500</v>
      </c>
      <c r="D18" s="34">
        <f t="shared" si="1"/>
        <v>20.3</v>
      </c>
    </row>
    <row r="19" spans="1:4" ht="26.25" customHeight="1" x14ac:dyDescent="0.2">
      <c r="A19" s="36" t="s">
        <v>136</v>
      </c>
      <c r="B19" s="32" t="s">
        <v>346</v>
      </c>
      <c r="C19" s="33">
        <v>540</v>
      </c>
      <c r="D19" s="34">
        <v>20.3</v>
      </c>
    </row>
    <row r="20" spans="1:4" ht="42" customHeight="1" x14ac:dyDescent="0.2">
      <c r="A20" s="36" t="s">
        <v>422</v>
      </c>
      <c r="B20" s="180">
        <v>7500000000</v>
      </c>
      <c r="C20" s="33"/>
      <c r="D20" s="34">
        <f>D21+D26</f>
        <v>2</v>
      </c>
    </row>
    <row r="21" spans="1:4" ht="40.5" customHeight="1" x14ac:dyDescent="0.2">
      <c r="A21" s="36" t="s">
        <v>423</v>
      </c>
      <c r="B21" s="180">
        <v>7510000000</v>
      </c>
      <c r="C21" s="33"/>
      <c r="D21" s="34">
        <f>D22</f>
        <v>1</v>
      </c>
    </row>
    <row r="22" spans="1:4" ht="35.25" customHeight="1" x14ac:dyDescent="0.2">
      <c r="A22" s="36" t="s">
        <v>202</v>
      </c>
      <c r="B22" s="180">
        <v>7510100000</v>
      </c>
      <c r="C22" s="33"/>
      <c r="D22" s="34">
        <f>D23</f>
        <v>1</v>
      </c>
    </row>
    <row r="23" spans="1:4" ht="27" customHeight="1" x14ac:dyDescent="0.2">
      <c r="A23" s="36" t="s">
        <v>192</v>
      </c>
      <c r="B23" s="180">
        <v>7510199990</v>
      </c>
      <c r="C23" s="33"/>
      <c r="D23" s="34">
        <f>D24</f>
        <v>1</v>
      </c>
    </row>
    <row r="24" spans="1:4" ht="33" customHeight="1" x14ac:dyDescent="0.2">
      <c r="A24" s="36" t="s">
        <v>226</v>
      </c>
      <c r="B24" s="180">
        <v>7510199990</v>
      </c>
      <c r="C24" s="33">
        <v>200</v>
      </c>
      <c r="D24" s="34">
        <f>D25</f>
        <v>1</v>
      </c>
    </row>
    <row r="25" spans="1:4" ht="33" customHeight="1" x14ac:dyDescent="0.2">
      <c r="A25" s="36" t="s">
        <v>139</v>
      </c>
      <c r="B25" s="180">
        <v>7510199990</v>
      </c>
      <c r="C25" s="33">
        <v>240</v>
      </c>
      <c r="D25" s="34">
        <v>1</v>
      </c>
    </row>
    <row r="26" spans="1:4" ht="18" customHeight="1" x14ac:dyDescent="0.2">
      <c r="A26" s="36" t="s">
        <v>424</v>
      </c>
      <c r="B26" s="180">
        <v>7520000000</v>
      </c>
      <c r="C26" s="33"/>
      <c r="D26" s="34">
        <f>D27</f>
        <v>1</v>
      </c>
    </row>
    <row r="27" spans="1:4" ht="34.5" customHeight="1" x14ac:dyDescent="0.2">
      <c r="A27" s="36" t="s">
        <v>425</v>
      </c>
      <c r="B27" s="180">
        <v>7520100000</v>
      </c>
      <c r="C27" s="33"/>
      <c r="D27" s="34">
        <f>D28</f>
        <v>1</v>
      </c>
    </row>
    <row r="28" spans="1:4" ht="25.5" customHeight="1" x14ac:dyDescent="0.2">
      <c r="A28" s="36" t="s">
        <v>192</v>
      </c>
      <c r="B28" s="180">
        <v>7520199990</v>
      </c>
      <c r="C28" s="33"/>
      <c r="D28" s="34">
        <f>D29</f>
        <v>1</v>
      </c>
    </row>
    <row r="29" spans="1:4" ht="28.5" customHeight="1" x14ac:dyDescent="0.2">
      <c r="A29" s="36" t="s">
        <v>226</v>
      </c>
      <c r="B29" s="180">
        <v>7520199990</v>
      </c>
      <c r="C29" s="33">
        <v>200</v>
      </c>
      <c r="D29" s="34">
        <f>D30</f>
        <v>1</v>
      </c>
    </row>
    <row r="30" spans="1:4" ht="35.25" customHeight="1" x14ac:dyDescent="0.2">
      <c r="A30" s="36" t="s">
        <v>139</v>
      </c>
      <c r="B30" s="180">
        <v>7520199990</v>
      </c>
      <c r="C30" s="33">
        <v>240</v>
      </c>
      <c r="D30" s="34">
        <v>1</v>
      </c>
    </row>
    <row r="31" spans="1:4" ht="29.25" customHeight="1" x14ac:dyDescent="0.2">
      <c r="A31" s="35" t="s">
        <v>342</v>
      </c>
      <c r="B31" s="32" t="s">
        <v>339</v>
      </c>
      <c r="C31" s="181"/>
      <c r="D31" s="182">
        <f>D32+D58</f>
        <v>18359.61</v>
      </c>
    </row>
    <row r="32" spans="1:4" ht="18" customHeight="1" x14ac:dyDescent="0.2">
      <c r="A32" s="35" t="s">
        <v>210</v>
      </c>
      <c r="B32" s="32" t="s">
        <v>340</v>
      </c>
      <c r="C32" s="33" t="s">
        <v>137</v>
      </c>
      <c r="D32" s="34">
        <f>D33+D40+D43+D46+D52+D49+D55</f>
        <v>18095.510000000002</v>
      </c>
    </row>
    <row r="33" spans="1:4" ht="18" customHeight="1" x14ac:dyDescent="0.2">
      <c r="A33" s="35" t="s">
        <v>192</v>
      </c>
      <c r="B33" s="32" t="s">
        <v>351</v>
      </c>
      <c r="C33" s="33"/>
      <c r="D33" s="34">
        <f>D36+D34+D38</f>
        <v>4868.29</v>
      </c>
    </row>
    <row r="34" spans="1:4" ht="18" customHeight="1" x14ac:dyDescent="0.2">
      <c r="A34" s="36" t="s">
        <v>141</v>
      </c>
      <c r="B34" s="32" t="s">
        <v>351</v>
      </c>
      <c r="C34" s="33" t="s">
        <v>142</v>
      </c>
      <c r="D34" s="34">
        <f>D35</f>
        <v>4688</v>
      </c>
    </row>
    <row r="35" spans="1:4" ht="18" customHeight="1" x14ac:dyDescent="0.2">
      <c r="A35" s="36" t="s">
        <v>143</v>
      </c>
      <c r="B35" s="32" t="s">
        <v>351</v>
      </c>
      <c r="C35" s="33" t="s">
        <v>144</v>
      </c>
      <c r="D35" s="34">
        <v>4688</v>
      </c>
    </row>
    <row r="36" spans="1:4" ht="18" customHeight="1" x14ac:dyDescent="0.2">
      <c r="A36" s="36" t="s">
        <v>226</v>
      </c>
      <c r="B36" s="32" t="s">
        <v>351</v>
      </c>
      <c r="C36" s="33" t="s">
        <v>138</v>
      </c>
      <c r="D36" s="34">
        <f>D37</f>
        <v>123.69</v>
      </c>
    </row>
    <row r="37" spans="1:4" ht="18" customHeight="1" x14ac:dyDescent="0.2">
      <c r="A37" s="36" t="s">
        <v>139</v>
      </c>
      <c r="B37" s="32" t="s">
        <v>351</v>
      </c>
      <c r="C37" s="33" t="s">
        <v>140</v>
      </c>
      <c r="D37" s="34">
        <v>123.69</v>
      </c>
    </row>
    <row r="38" spans="1:4" ht="18" customHeight="1" x14ac:dyDescent="0.2">
      <c r="A38" s="36" t="s">
        <v>147</v>
      </c>
      <c r="B38" s="32" t="s">
        <v>351</v>
      </c>
      <c r="C38" s="33" t="s">
        <v>148</v>
      </c>
      <c r="D38" s="34">
        <f>D39</f>
        <v>56.6</v>
      </c>
    </row>
    <row r="39" spans="1:4" ht="18" customHeight="1" x14ac:dyDescent="0.2">
      <c r="A39" s="36" t="s">
        <v>149</v>
      </c>
      <c r="B39" s="32" t="s">
        <v>351</v>
      </c>
      <c r="C39" s="33" t="s">
        <v>150</v>
      </c>
      <c r="D39" s="34">
        <v>56.6</v>
      </c>
    </row>
    <row r="40" spans="1:4" ht="18" customHeight="1" x14ac:dyDescent="0.2">
      <c r="A40" s="35" t="s">
        <v>189</v>
      </c>
      <c r="B40" s="32" t="s">
        <v>341</v>
      </c>
      <c r="C40" s="33" t="s">
        <v>137</v>
      </c>
      <c r="D40" s="34">
        <f>D41</f>
        <v>1875</v>
      </c>
    </row>
    <row r="41" spans="1:4" ht="18" customHeight="1" x14ac:dyDescent="0.2">
      <c r="A41" s="36" t="s">
        <v>141</v>
      </c>
      <c r="B41" s="32" t="s">
        <v>341</v>
      </c>
      <c r="C41" s="33" t="s">
        <v>142</v>
      </c>
      <c r="D41" s="34">
        <f>D42</f>
        <v>1875</v>
      </c>
    </row>
    <row r="42" spans="1:4" ht="18" customHeight="1" x14ac:dyDescent="0.2">
      <c r="A42" s="36" t="s">
        <v>145</v>
      </c>
      <c r="B42" s="32" t="s">
        <v>341</v>
      </c>
      <c r="C42" s="33" t="s">
        <v>146</v>
      </c>
      <c r="D42" s="34">
        <v>1875</v>
      </c>
    </row>
    <row r="43" spans="1:4" ht="18" customHeight="1" x14ac:dyDescent="0.2">
      <c r="A43" s="35" t="s">
        <v>128</v>
      </c>
      <c r="B43" s="32" t="s">
        <v>343</v>
      </c>
      <c r="C43" s="33" t="s">
        <v>137</v>
      </c>
      <c r="D43" s="34">
        <f t="shared" ref="D43:D44" si="2">D44</f>
        <v>10441</v>
      </c>
    </row>
    <row r="44" spans="1:4" ht="18" customHeight="1" x14ac:dyDescent="0.2">
      <c r="A44" s="36" t="s">
        <v>141</v>
      </c>
      <c r="B44" s="32" t="s">
        <v>343</v>
      </c>
      <c r="C44" s="33" t="s">
        <v>142</v>
      </c>
      <c r="D44" s="34">
        <f t="shared" si="2"/>
        <v>10441</v>
      </c>
    </row>
    <row r="45" spans="1:4" ht="18" customHeight="1" x14ac:dyDescent="0.2">
      <c r="A45" s="36" t="s">
        <v>145</v>
      </c>
      <c r="B45" s="32" t="s">
        <v>343</v>
      </c>
      <c r="C45" s="33" t="s">
        <v>146</v>
      </c>
      <c r="D45" s="34">
        <v>10441</v>
      </c>
    </row>
    <row r="46" spans="1:4" ht="18" customHeight="1" x14ac:dyDescent="0.2">
      <c r="A46" s="5" t="s">
        <v>191</v>
      </c>
      <c r="B46" s="32" t="s">
        <v>350</v>
      </c>
      <c r="C46" s="33"/>
      <c r="D46" s="34">
        <f>D47</f>
        <v>47.4</v>
      </c>
    </row>
    <row r="47" spans="1:4" ht="18" customHeight="1" x14ac:dyDescent="0.2">
      <c r="A47" s="36" t="s">
        <v>147</v>
      </c>
      <c r="B47" s="32" t="s">
        <v>350</v>
      </c>
      <c r="C47" s="33" t="s">
        <v>148</v>
      </c>
      <c r="D47" s="34">
        <f>D48</f>
        <v>47.4</v>
      </c>
    </row>
    <row r="48" spans="1:4" ht="18" customHeight="1" x14ac:dyDescent="0.2">
      <c r="A48" s="36" t="s">
        <v>149</v>
      </c>
      <c r="B48" s="32" t="s">
        <v>350</v>
      </c>
      <c r="C48" s="33" t="s">
        <v>150</v>
      </c>
      <c r="D48" s="34">
        <v>47.4</v>
      </c>
    </row>
    <row r="49" spans="1:4" ht="35.25" customHeight="1" x14ac:dyDescent="0.2">
      <c r="A49" s="36" t="s">
        <v>450</v>
      </c>
      <c r="B49" s="177">
        <v>7700182671</v>
      </c>
      <c r="C49" s="33"/>
      <c r="D49" s="34">
        <f>D50</f>
        <v>830.32</v>
      </c>
    </row>
    <row r="50" spans="1:4" ht="28.5" customHeight="1" x14ac:dyDescent="0.2">
      <c r="A50" s="36" t="s">
        <v>226</v>
      </c>
      <c r="B50" s="177">
        <v>7700182671</v>
      </c>
      <c r="C50" s="33" t="s">
        <v>138</v>
      </c>
      <c r="D50" s="34">
        <f>D51</f>
        <v>830.32</v>
      </c>
    </row>
    <row r="51" spans="1:4" ht="26.25" customHeight="1" x14ac:dyDescent="0.2">
      <c r="A51" s="36" t="s">
        <v>139</v>
      </c>
      <c r="B51" s="177">
        <v>7700182671</v>
      </c>
      <c r="C51" s="33" t="s">
        <v>140</v>
      </c>
      <c r="D51" s="34">
        <v>830.32</v>
      </c>
    </row>
    <row r="52" spans="1:4" ht="18" customHeight="1" x14ac:dyDescent="0.2">
      <c r="A52" s="36" t="s">
        <v>200</v>
      </c>
      <c r="B52" s="32" t="s">
        <v>344</v>
      </c>
      <c r="C52" s="33"/>
      <c r="D52" s="34">
        <f>D53</f>
        <v>7.8</v>
      </c>
    </row>
    <row r="53" spans="1:4" ht="18" customHeight="1" x14ac:dyDescent="0.2">
      <c r="A53" s="36" t="s">
        <v>153</v>
      </c>
      <c r="B53" s="32" t="s">
        <v>344</v>
      </c>
      <c r="C53" s="33">
        <v>500</v>
      </c>
      <c r="D53" s="34">
        <f>D54</f>
        <v>7.8</v>
      </c>
    </row>
    <row r="54" spans="1:4" ht="18" customHeight="1" x14ac:dyDescent="0.2">
      <c r="A54" s="36" t="s">
        <v>136</v>
      </c>
      <c r="B54" s="32" t="s">
        <v>344</v>
      </c>
      <c r="C54" s="33">
        <v>540</v>
      </c>
      <c r="D54" s="34">
        <f>7.2+0.6</f>
        <v>7.8</v>
      </c>
    </row>
    <row r="55" spans="1:4" ht="18" customHeight="1" x14ac:dyDescent="0.2">
      <c r="A55" s="36" t="s">
        <v>451</v>
      </c>
      <c r="B55" s="177" t="s">
        <v>373</v>
      </c>
      <c r="C55" s="33"/>
      <c r="D55" s="34">
        <f t="shared" ref="D55:D56" si="3">D56</f>
        <v>25.7</v>
      </c>
    </row>
    <row r="56" spans="1:4" ht="18" customHeight="1" x14ac:dyDescent="0.2">
      <c r="A56" s="36" t="s">
        <v>226</v>
      </c>
      <c r="B56" s="177" t="s">
        <v>373</v>
      </c>
      <c r="C56" s="33" t="s">
        <v>138</v>
      </c>
      <c r="D56" s="34">
        <f t="shared" si="3"/>
        <v>25.7</v>
      </c>
    </row>
    <row r="57" spans="1:4" ht="18" customHeight="1" x14ac:dyDescent="0.2">
      <c r="A57" s="36" t="s">
        <v>139</v>
      </c>
      <c r="B57" s="177" t="s">
        <v>373</v>
      </c>
      <c r="C57" s="33" t="s">
        <v>140</v>
      </c>
      <c r="D57" s="34">
        <v>25.7</v>
      </c>
    </row>
    <row r="58" spans="1:4" ht="26.25" customHeight="1" x14ac:dyDescent="0.2">
      <c r="A58" s="35" t="s">
        <v>368</v>
      </c>
      <c r="B58" s="32" t="s">
        <v>369</v>
      </c>
      <c r="C58" s="33" t="s">
        <v>137</v>
      </c>
      <c r="D58" s="34">
        <f t="shared" ref="D58:D60" si="4">D59</f>
        <v>264.10000000000002</v>
      </c>
    </row>
    <row r="59" spans="1:4" ht="20.25" customHeight="1" x14ac:dyDescent="0.2">
      <c r="A59" s="35" t="s">
        <v>133</v>
      </c>
      <c r="B59" s="32" t="s">
        <v>370</v>
      </c>
      <c r="C59" s="33"/>
      <c r="D59" s="34">
        <f t="shared" si="4"/>
        <v>264.10000000000002</v>
      </c>
    </row>
    <row r="60" spans="1:4" ht="30" customHeight="1" x14ac:dyDescent="0.2">
      <c r="A60" s="36" t="s">
        <v>226</v>
      </c>
      <c r="B60" s="32" t="s">
        <v>370</v>
      </c>
      <c r="C60" s="33" t="s">
        <v>138</v>
      </c>
      <c r="D60" s="34">
        <f t="shared" si="4"/>
        <v>264.10000000000002</v>
      </c>
    </row>
    <row r="61" spans="1:4" ht="29.25" customHeight="1" x14ac:dyDescent="0.2">
      <c r="A61" s="36" t="s">
        <v>139</v>
      </c>
      <c r="B61" s="32" t="s">
        <v>370</v>
      </c>
      <c r="C61" s="33" t="s">
        <v>140</v>
      </c>
      <c r="D61" s="34">
        <v>264.10000000000002</v>
      </c>
    </row>
    <row r="62" spans="1:4" ht="32.25" customHeight="1" x14ac:dyDescent="0.2">
      <c r="A62" s="35" t="s">
        <v>390</v>
      </c>
      <c r="B62" s="181">
        <v>7800000000</v>
      </c>
      <c r="C62" s="181"/>
      <c r="D62" s="183">
        <f>D63+D72+D83</f>
        <v>8126.4000000000005</v>
      </c>
    </row>
    <row r="63" spans="1:4" ht="18" customHeight="1" x14ac:dyDescent="0.2">
      <c r="A63" s="35" t="s">
        <v>404</v>
      </c>
      <c r="B63" s="32" t="s">
        <v>406</v>
      </c>
      <c r="C63" s="33" t="s">
        <v>137</v>
      </c>
      <c r="D63" s="34">
        <f>D64</f>
        <v>6933.1</v>
      </c>
    </row>
    <row r="64" spans="1:4" ht="27" customHeight="1" x14ac:dyDescent="0.2">
      <c r="A64" s="35" t="s">
        <v>405</v>
      </c>
      <c r="B64" s="32" t="s">
        <v>407</v>
      </c>
      <c r="C64" s="33"/>
      <c r="D64" s="34">
        <f>D65</f>
        <v>6933.1</v>
      </c>
    </row>
    <row r="65" spans="1:4" ht="25.5" customHeight="1" x14ac:dyDescent="0.2">
      <c r="A65" s="35" t="s">
        <v>190</v>
      </c>
      <c r="B65" s="32" t="s">
        <v>408</v>
      </c>
      <c r="C65" s="33" t="s">
        <v>137</v>
      </c>
      <c r="D65" s="34">
        <f>D66+D68+D70</f>
        <v>6933.1</v>
      </c>
    </row>
    <row r="66" spans="1:4" ht="49.5" customHeight="1" x14ac:dyDescent="0.2">
      <c r="A66" s="36" t="s">
        <v>141</v>
      </c>
      <c r="B66" s="32" t="s">
        <v>408</v>
      </c>
      <c r="C66" s="33" t="s">
        <v>142</v>
      </c>
      <c r="D66" s="34">
        <f>D67</f>
        <v>6157.9</v>
      </c>
    </row>
    <row r="67" spans="1:4" ht="18" customHeight="1" x14ac:dyDescent="0.2">
      <c r="A67" s="36" t="s">
        <v>143</v>
      </c>
      <c r="B67" s="32" t="s">
        <v>408</v>
      </c>
      <c r="C67" s="33" t="s">
        <v>144</v>
      </c>
      <c r="D67" s="34">
        <v>6157.9</v>
      </c>
    </row>
    <row r="68" spans="1:4" ht="27" customHeight="1" x14ac:dyDescent="0.2">
      <c r="A68" s="36" t="s">
        <v>226</v>
      </c>
      <c r="B68" s="32" t="s">
        <v>408</v>
      </c>
      <c r="C68" s="33" t="s">
        <v>138</v>
      </c>
      <c r="D68" s="34">
        <f>D69</f>
        <v>757.6</v>
      </c>
    </row>
    <row r="69" spans="1:4" ht="27" customHeight="1" x14ac:dyDescent="0.2">
      <c r="A69" s="36" t="s">
        <v>139</v>
      </c>
      <c r="B69" s="32" t="s">
        <v>408</v>
      </c>
      <c r="C69" s="33" t="s">
        <v>140</v>
      </c>
      <c r="D69" s="34">
        <v>757.6</v>
      </c>
    </row>
    <row r="70" spans="1:4" ht="18" customHeight="1" x14ac:dyDescent="0.2">
      <c r="A70" s="36" t="s">
        <v>147</v>
      </c>
      <c r="B70" s="32" t="s">
        <v>408</v>
      </c>
      <c r="C70" s="33" t="s">
        <v>148</v>
      </c>
      <c r="D70" s="34">
        <f>D71</f>
        <v>17.600000000000001</v>
      </c>
    </row>
    <row r="71" spans="1:4" ht="18" customHeight="1" x14ac:dyDescent="0.2">
      <c r="A71" s="36" t="s">
        <v>149</v>
      </c>
      <c r="B71" s="32" t="s">
        <v>408</v>
      </c>
      <c r="C71" s="33" t="s">
        <v>150</v>
      </c>
      <c r="D71" s="34">
        <v>17.600000000000001</v>
      </c>
    </row>
    <row r="72" spans="1:4" ht="24" customHeight="1" x14ac:dyDescent="0.2">
      <c r="A72" s="35" t="s">
        <v>392</v>
      </c>
      <c r="B72" s="32" t="s">
        <v>391</v>
      </c>
      <c r="C72" s="33" t="s">
        <v>137</v>
      </c>
      <c r="D72" s="34">
        <f>D73+D79</f>
        <v>1175.3</v>
      </c>
    </row>
    <row r="73" spans="1:4" ht="18" customHeight="1" x14ac:dyDescent="0.2">
      <c r="A73" s="35" t="s">
        <v>195</v>
      </c>
      <c r="B73" s="32" t="s">
        <v>393</v>
      </c>
      <c r="C73" s="33"/>
      <c r="D73" s="34">
        <f>D74</f>
        <v>1041.0999999999999</v>
      </c>
    </row>
    <row r="74" spans="1:4" ht="30.75" customHeight="1" x14ac:dyDescent="0.2">
      <c r="A74" s="35" t="s">
        <v>395</v>
      </c>
      <c r="B74" s="32" t="s">
        <v>394</v>
      </c>
      <c r="C74" s="33" t="s">
        <v>137</v>
      </c>
      <c r="D74" s="34">
        <f>D75+D77</f>
        <v>1041.0999999999999</v>
      </c>
    </row>
    <row r="75" spans="1:4" ht="50.25" customHeight="1" x14ac:dyDescent="0.2">
      <c r="A75" s="36" t="s">
        <v>141</v>
      </c>
      <c r="B75" s="32" t="s">
        <v>394</v>
      </c>
      <c r="C75" s="33" t="s">
        <v>142</v>
      </c>
      <c r="D75" s="34">
        <f>D76</f>
        <v>954.3</v>
      </c>
    </row>
    <row r="76" spans="1:4" ht="23.25" customHeight="1" x14ac:dyDescent="0.2">
      <c r="A76" s="36" t="s">
        <v>143</v>
      </c>
      <c r="B76" s="32" t="s">
        <v>394</v>
      </c>
      <c r="C76" s="33" t="s">
        <v>144</v>
      </c>
      <c r="D76" s="34">
        <v>954.3</v>
      </c>
    </row>
    <row r="77" spans="1:4" ht="33.75" customHeight="1" x14ac:dyDescent="0.2">
      <c r="A77" s="36" t="s">
        <v>226</v>
      </c>
      <c r="B77" s="32" t="s">
        <v>394</v>
      </c>
      <c r="C77" s="33" t="s">
        <v>138</v>
      </c>
      <c r="D77" s="34">
        <f>D78</f>
        <v>86.8</v>
      </c>
    </row>
    <row r="78" spans="1:4" ht="29.25" customHeight="1" x14ac:dyDescent="0.2">
      <c r="A78" s="36" t="s">
        <v>139</v>
      </c>
      <c r="B78" s="32" t="s">
        <v>394</v>
      </c>
      <c r="C78" s="33" t="s">
        <v>140</v>
      </c>
      <c r="D78" s="34">
        <v>86.8</v>
      </c>
    </row>
    <row r="79" spans="1:4" ht="27" customHeight="1" x14ac:dyDescent="0.2">
      <c r="A79" s="36" t="s">
        <v>396</v>
      </c>
      <c r="B79" s="32" t="s">
        <v>397</v>
      </c>
      <c r="C79" s="33"/>
      <c r="D79" s="34">
        <f>D80</f>
        <v>134.19999999999999</v>
      </c>
    </row>
    <row r="80" spans="1:4" ht="38.25" customHeight="1" x14ac:dyDescent="0.2">
      <c r="A80" s="36" t="s">
        <v>399</v>
      </c>
      <c r="B80" s="178" t="s">
        <v>398</v>
      </c>
      <c r="C80" s="33"/>
      <c r="D80" s="34">
        <f>D81</f>
        <v>134.19999999999999</v>
      </c>
    </row>
    <row r="81" spans="1:4" ht="35.25" customHeight="1" x14ac:dyDescent="0.2">
      <c r="A81" s="36" t="s">
        <v>226</v>
      </c>
      <c r="B81" s="178" t="s">
        <v>398</v>
      </c>
      <c r="C81" s="33" t="s">
        <v>138</v>
      </c>
      <c r="D81" s="34">
        <f>D82</f>
        <v>134.19999999999999</v>
      </c>
    </row>
    <row r="82" spans="1:4" ht="23.25" customHeight="1" x14ac:dyDescent="0.2">
      <c r="A82" s="36" t="s">
        <v>139</v>
      </c>
      <c r="B82" s="178" t="s">
        <v>398</v>
      </c>
      <c r="C82" s="33" t="s">
        <v>140</v>
      </c>
      <c r="D82" s="34">
        <v>134.19999999999999</v>
      </c>
    </row>
    <row r="83" spans="1:4" ht="18" customHeight="1" x14ac:dyDescent="0.2">
      <c r="A83" s="35" t="s">
        <v>196</v>
      </c>
      <c r="B83" s="32" t="s">
        <v>401</v>
      </c>
      <c r="C83" s="33" t="s">
        <v>137</v>
      </c>
      <c r="D83" s="34">
        <f>D84</f>
        <v>18</v>
      </c>
    </row>
    <row r="84" spans="1:4" ht="27.75" customHeight="1" x14ac:dyDescent="0.2">
      <c r="A84" s="35" t="s">
        <v>402</v>
      </c>
      <c r="B84" s="32" t="s">
        <v>403</v>
      </c>
      <c r="C84" s="33" t="s">
        <v>137</v>
      </c>
      <c r="D84" s="34">
        <f>D85</f>
        <v>18</v>
      </c>
    </row>
    <row r="85" spans="1:4" ht="26.25" customHeight="1" x14ac:dyDescent="0.2">
      <c r="A85" s="36" t="s">
        <v>395</v>
      </c>
      <c r="B85" s="178" t="s">
        <v>400</v>
      </c>
      <c r="C85" s="33"/>
      <c r="D85" s="34">
        <f>D86</f>
        <v>18</v>
      </c>
    </row>
    <row r="86" spans="1:4" ht="30.75" customHeight="1" x14ac:dyDescent="0.2">
      <c r="A86" s="36" t="s">
        <v>226</v>
      </c>
      <c r="B86" s="178" t="s">
        <v>400</v>
      </c>
      <c r="C86" s="33">
        <v>200</v>
      </c>
      <c r="D86" s="34">
        <f>D87</f>
        <v>18</v>
      </c>
    </row>
    <row r="87" spans="1:4" ht="23.25" customHeight="1" x14ac:dyDescent="0.2">
      <c r="A87" s="36" t="s">
        <v>139</v>
      </c>
      <c r="B87" s="178" t="s">
        <v>400</v>
      </c>
      <c r="C87" s="33">
        <v>240</v>
      </c>
      <c r="D87" s="34">
        <v>18</v>
      </c>
    </row>
    <row r="88" spans="1:4" ht="27" customHeight="1" x14ac:dyDescent="0.2">
      <c r="A88" s="36" t="s">
        <v>353</v>
      </c>
      <c r="B88" s="32" t="s">
        <v>352</v>
      </c>
      <c r="C88" s="33"/>
      <c r="D88" s="34">
        <f>D89</f>
        <v>928.7</v>
      </c>
    </row>
    <row r="89" spans="1:4" ht="18" customHeight="1" x14ac:dyDescent="0.2">
      <c r="A89" s="36" t="s">
        <v>213</v>
      </c>
      <c r="B89" s="32" t="s">
        <v>354</v>
      </c>
      <c r="C89" s="33"/>
      <c r="D89" s="34">
        <f>D90</f>
        <v>928.7</v>
      </c>
    </row>
    <row r="90" spans="1:4" ht="18" customHeight="1" x14ac:dyDescent="0.2">
      <c r="A90" s="36" t="s">
        <v>192</v>
      </c>
      <c r="B90" s="32" t="s">
        <v>355</v>
      </c>
      <c r="C90" s="33"/>
      <c r="D90" s="34">
        <f>D91+D93</f>
        <v>928.7</v>
      </c>
    </row>
    <row r="91" spans="1:4" ht="18" customHeight="1" x14ac:dyDescent="0.2">
      <c r="A91" s="36" t="s">
        <v>226</v>
      </c>
      <c r="B91" s="32" t="s">
        <v>355</v>
      </c>
      <c r="C91" s="33" t="s">
        <v>138</v>
      </c>
      <c r="D91" s="34">
        <f>D92</f>
        <v>900.7</v>
      </c>
    </row>
    <row r="92" spans="1:4" ht="18" customHeight="1" x14ac:dyDescent="0.2">
      <c r="A92" s="36" t="s">
        <v>139</v>
      </c>
      <c r="B92" s="32" t="s">
        <v>355</v>
      </c>
      <c r="C92" s="33" t="s">
        <v>140</v>
      </c>
      <c r="D92" s="34">
        <v>900.7</v>
      </c>
    </row>
    <row r="93" spans="1:4" ht="18" customHeight="1" x14ac:dyDescent="0.2">
      <c r="A93" s="36" t="s">
        <v>147</v>
      </c>
      <c r="B93" s="32" t="s">
        <v>355</v>
      </c>
      <c r="C93" s="33" t="s">
        <v>148</v>
      </c>
      <c r="D93" s="34">
        <f>D94</f>
        <v>28</v>
      </c>
    </row>
    <row r="94" spans="1:4" ht="18" customHeight="1" x14ac:dyDescent="0.2">
      <c r="A94" s="36" t="s">
        <v>149</v>
      </c>
      <c r="B94" s="32" t="s">
        <v>355</v>
      </c>
      <c r="C94" s="33" t="s">
        <v>150</v>
      </c>
      <c r="D94" s="34">
        <v>28</v>
      </c>
    </row>
    <row r="95" spans="1:4" ht="28.5" customHeight="1" x14ac:dyDescent="0.2">
      <c r="A95" s="35" t="s">
        <v>428</v>
      </c>
      <c r="B95" s="32" t="s">
        <v>386</v>
      </c>
      <c r="C95" s="33" t="s">
        <v>137</v>
      </c>
      <c r="D95" s="34">
        <f>D96</f>
        <v>683</v>
      </c>
    </row>
    <row r="96" spans="1:4" ht="24" customHeight="1" x14ac:dyDescent="0.2">
      <c r="A96" s="36" t="s">
        <v>232</v>
      </c>
      <c r="B96" s="32" t="s">
        <v>387</v>
      </c>
      <c r="C96" s="33"/>
      <c r="D96" s="34">
        <f>D97</f>
        <v>683</v>
      </c>
    </row>
    <row r="97" spans="1:4" ht="24" customHeight="1" x14ac:dyDescent="0.2">
      <c r="A97" s="36" t="s">
        <v>192</v>
      </c>
      <c r="B97" s="32" t="s">
        <v>388</v>
      </c>
      <c r="C97" s="33"/>
      <c r="D97" s="34">
        <f>D98</f>
        <v>683</v>
      </c>
    </row>
    <row r="98" spans="1:4" ht="21" customHeight="1" x14ac:dyDescent="0.2">
      <c r="A98" s="36" t="s">
        <v>226</v>
      </c>
      <c r="B98" s="32" t="s">
        <v>388</v>
      </c>
      <c r="C98" s="33" t="s">
        <v>138</v>
      </c>
      <c r="D98" s="34">
        <f>D99</f>
        <v>683</v>
      </c>
    </row>
    <row r="99" spans="1:4" ht="18" customHeight="1" x14ac:dyDescent="0.2">
      <c r="A99" s="36" t="s">
        <v>139</v>
      </c>
      <c r="B99" s="32" t="s">
        <v>388</v>
      </c>
      <c r="C99" s="33" t="s">
        <v>140</v>
      </c>
      <c r="D99" s="34">
        <v>683</v>
      </c>
    </row>
    <row r="100" spans="1:4" ht="37.5" customHeight="1" x14ac:dyDescent="0.2">
      <c r="A100" s="36" t="s">
        <v>474</v>
      </c>
      <c r="B100" s="32" t="s">
        <v>411</v>
      </c>
      <c r="C100" s="181"/>
      <c r="D100" s="182">
        <f>D101+D113+D118</f>
        <v>89</v>
      </c>
    </row>
    <row r="101" spans="1:4" ht="18" customHeight="1" x14ac:dyDescent="0.2">
      <c r="A101" s="30" t="s">
        <v>152</v>
      </c>
      <c r="B101" s="32" t="s">
        <v>358</v>
      </c>
      <c r="C101" s="181"/>
      <c r="D101" s="182">
        <f>D102+D109</f>
        <v>87</v>
      </c>
    </row>
    <row r="102" spans="1:4" ht="18" customHeight="1" x14ac:dyDescent="0.2">
      <c r="A102" s="36" t="s">
        <v>363</v>
      </c>
      <c r="B102" s="32" t="s">
        <v>364</v>
      </c>
      <c r="C102" s="33"/>
      <c r="D102" s="34">
        <f>D103+D106</f>
        <v>15</v>
      </c>
    </row>
    <row r="103" spans="1:4" ht="18" customHeight="1" x14ac:dyDescent="0.2">
      <c r="A103" s="36" t="s">
        <v>294</v>
      </c>
      <c r="B103" s="32" t="s">
        <v>365</v>
      </c>
      <c r="C103" s="33"/>
      <c r="D103" s="34">
        <f>D104</f>
        <v>12</v>
      </c>
    </row>
    <row r="104" spans="1:4" ht="18" customHeight="1" x14ac:dyDescent="0.2">
      <c r="A104" s="36" t="s">
        <v>141</v>
      </c>
      <c r="B104" s="32" t="s">
        <v>365</v>
      </c>
      <c r="C104" s="33">
        <v>100</v>
      </c>
      <c r="D104" s="34">
        <f>+D105</f>
        <v>12</v>
      </c>
    </row>
    <row r="105" spans="1:4" ht="18" customHeight="1" x14ac:dyDescent="0.2">
      <c r="A105" s="36" t="s">
        <v>143</v>
      </c>
      <c r="B105" s="32" t="s">
        <v>365</v>
      </c>
      <c r="C105" s="33">
        <v>110</v>
      </c>
      <c r="D105" s="34">
        <v>12</v>
      </c>
    </row>
    <row r="106" spans="1:4" ht="18" customHeight="1" x14ac:dyDescent="0.2">
      <c r="A106" s="36" t="s">
        <v>295</v>
      </c>
      <c r="B106" s="32" t="s">
        <v>366</v>
      </c>
      <c r="C106" s="33"/>
      <c r="D106" s="37">
        <f>+D107</f>
        <v>3</v>
      </c>
    </row>
    <row r="107" spans="1:4" ht="18" customHeight="1" x14ac:dyDescent="0.2">
      <c r="A107" s="36" t="s">
        <v>141</v>
      </c>
      <c r="B107" s="32" t="s">
        <v>366</v>
      </c>
      <c r="C107" s="33">
        <v>100</v>
      </c>
      <c r="D107" s="37">
        <f>D108</f>
        <v>3</v>
      </c>
    </row>
    <row r="108" spans="1:4" ht="18" customHeight="1" x14ac:dyDescent="0.2">
      <c r="A108" s="36" t="s">
        <v>143</v>
      </c>
      <c r="B108" s="32" t="s">
        <v>366</v>
      </c>
      <c r="C108" s="33">
        <v>110</v>
      </c>
      <c r="D108" s="34">
        <v>3</v>
      </c>
    </row>
    <row r="109" spans="1:4" ht="18" customHeight="1" x14ac:dyDescent="0.2">
      <c r="A109" s="36" t="s">
        <v>361</v>
      </c>
      <c r="B109" s="32" t="s">
        <v>360</v>
      </c>
      <c r="C109" s="33"/>
      <c r="D109" s="34">
        <f t="shared" ref="D109:D111" si="5">D110</f>
        <v>72</v>
      </c>
    </row>
    <row r="110" spans="1:4" ht="18" customHeight="1" x14ac:dyDescent="0.2">
      <c r="A110" s="36" t="s">
        <v>362</v>
      </c>
      <c r="B110" s="177" t="s">
        <v>359</v>
      </c>
      <c r="C110" s="33"/>
      <c r="D110" s="34">
        <f t="shared" si="5"/>
        <v>72</v>
      </c>
    </row>
    <row r="111" spans="1:4" ht="18" customHeight="1" x14ac:dyDescent="0.2">
      <c r="A111" s="36" t="s">
        <v>226</v>
      </c>
      <c r="B111" s="177" t="s">
        <v>359</v>
      </c>
      <c r="C111" s="33">
        <v>200</v>
      </c>
      <c r="D111" s="34">
        <f t="shared" si="5"/>
        <v>72</v>
      </c>
    </row>
    <row r="112" spans="1:4" ht="18" customHeight="1" x14ac:dyDescent="0.2">
      <c r="A112" s="36" t="s">
        <v>139</v>
      </c>
      <c r="B112" s="177" t="s">
        <v>359</v>
      </c>
      <c r="C112" s="33">
        <v>240</v>
      </c>
      <c r="D112" s="34">
        <v>72</v>
      </c>
    </row>
    <row r="113" spans="1:4" ht="18" customHeight="1" x14ac:dyDescent="0.2">
      <c r="A113" s="36" t="s">
        <v>412</v>
      </c>
      <c r="B113" s="32" t="s">
        <v>414</v>
      </c>
      <c r="C113" s="33"/>
      <c r="D113" s="34">
        <f>D114</f>
        <v>1</v>
      </c>
    </row>
    <row r="114" spans="1:4" ht="18" customHeight="1" x14ac:dyDescent="0.2">
      <c r="A114" s="36" t="s">
        <v>413</v>
      </c>
      <c r="B114" s="32" t="s">
        <v>415</v>
      </c>
      <c r="C114" s="33"/>
      <c r="D114" s="34">
        <f>D115</f>
        <v>1</v>
      </c>
    </row>
    <row r="115" spans="1:4" ht="18" customHeight="1" x14ac:dyDescent="0.2">
      <c r="A115" s="36" t="s">
        <v>192</v>
      </c>
      <c r="B115" s="32" t="s">
        <v>416</v>
      </c>
      <c r="C115" s="33"/>
      <c r="D115" s="34">
        <f>D116</f>
        <v>1</v>
      </c>
    </row>
    <row r="116" spans="1:4" ht="18" customHeight="1" x14ac:dyDescent="0.2">
      <c r="A116" s="36" t="s">
        <v>226</v>
      </c>
      <c r="B116" s="32" t="s">
        <v>416</v>
      </c>
      <c r="C116" s="33">
        <v>200</v>
      </c>
      <c r="D116" s="34">
        <f>D117</f>
        <v>1</v>
      </c>
    </row>
    <row r="117" spans="1:4" ht="18" customHeight="1" x14ac:dyDescent="0.2">
      <c r="A117" s="36" t="s">
        <v>139</v>
      </c>
      <c r="B117" s="32" t="s">
        <v>416</v>
      </c>
      <c r="C117" s="33">
        <v>240</v>
      </c>
      <c r="D117" s="34">
        <v>1</v>
      </c>
    </row>
    <row r="118" spans="1:4" ht="18" customHeight="1" x14ac:dyDescent="0.2">
      <c r="A118" s="36" t="s">
        <v>418</v>
      </c>
      <c r="B118" s="32" t="s">
        <v>417</v>
      </c>
      <c r="C118" s="33"/>
      <c r="D118" s="34">
        <f>D119</f>
        <v>1</v>
      </c>
    </row>
    <row r="119" spans="1:4" ht="18" customHeight="1" x14ac:dyDescent="0.2">
      <c r="A119" s="36" t="s">
        <v>419</v>
      </c>
      <c r="B119" s="32" t="s">
        <v>420</v>
      </c>
      <c r="C119" s="33"/>
      <c r="D119" s="34">
        <f>D120</f>
        <v>1</v>
      </c>
    </row>
    <row r="120" spans="1:4" ht="18" customHeight="1" x14ac:dyDescent="0.2">
      <c r="A120" s="36" t="s">
        <v>192</v>
      </c>
      <c r="B120" s="32" t="s">
        <v>421</v>
      </c>
      <c r="C120" s="33"/>
      <c r="D120" s="34">
        <f>D121</f>
        <v>1</v>
      </c>
    </row>
    <row r="121" spans="1:4" ht="18" customHeight="1" x14ac:dyDescent="0.2">
      <c r="A121" s="36" t="s">
        <v>226</v>
      </c>
      <c r="B121" s="32" t="s">
        <v>421</v>
      </c>
      <c r="C121" s="33">
        <v>200</v>
      </c>
      <c r="D121" s="34">
        <f>D122</f>
        <v>1</v>
      </c>
    </row>
    <row r="122" spans="1:4" ht="18" customHeight="1" x14ac:dyDescent="0.2">
      <c r="A122" s="36" t="s">
        <v>139</v>
      </c>
      <c r="B122" s="32" t="s">
        <v>421</v>
      </c>
      <c r="C122" s="33">
        <v>240</v>
      </c>
      <c r="D122" s="34">
        <v>1</v>
      </c>
    </row>
    <row r="123" spans="1:4" ht="36" customHeight="1" x14ac:dyDescent="0.2">
      <c r="A123" s="35" t="s">
        <v>375</v>
      </c>
      <c r="B123" s="32" t="s">
        <v>374</v>
      </c>
      <c r="C123" s="181"/>
      <c r="D123" s="183">
        <f>D124+D132</f>
        <v>2611.9</v>
      </c>
    </row>
    <row r="124" spans="1:4" ht="18" customHeight="1" x14ac:dyDescent="0.2">
      <c r="A124" s="35" t="s">
        <v>151</v>
      </c>
      <c r="B124" s="32" t="s">
        <v>381</v>
      </c>
      <c r="C124" s="33" t="s">
        <v>137</v>
      </c>
      <c r="D124" s="34">
        <f>D125</f>
        <v>2223</v>
      </c>
    </row>
    <row r="125" spans="1:4" ht="18" customHeight="1" x14ac:dyDescent="0.2">
      <c r="A125" s="35" t="s">
        <v>383</v>
      </c>
      <c r="B125" s="32" t="s">
        <v>382</v>
      </c>
      <c r="C125" s="33" t="s">
        <v>137</v>
      </c>
      <c r="D125" s="34">
        <f>D126+D129</f>
        <v>2223</v>
      </c>
    </row>
    <row r="126" spans="1:4" ht="18" customHeight="1" x14ac:dyDescent="0.2">
      <c r="A126" s="35" t="s">
        <v>384</v>
      </c>
      <c r="B126" s="32" t="s">
        <v>429</v>
      </c>
      <c r="C126" s="33"/>
      <c r="D126" s="34">
        <f>D127</f>
        <v>2000</v>
      </c>
    </row>
    <row r="127" spans="1:4" ht="18" customHeight="1" x14ac:dyDescent="0.2">
      <c r="A127" s="36" t="s">
        <v>226</v>
      </c>
      <c r="B127" s="32" t="s">
        <v>429</v>
      </c>
      <c r="C127" s="33" t="s">
        <v>138</v>
      </c>
      <c r="D127" s="34">
        <f>D128</f>
        <v>2000</v>
      </c>
    </row>
    <row r="128" spans="1:4" ht="18" customHeight="1" x14ac:dyDescent="0.2">
      <c r="A128" s="36" t="s">
        <v>139</v>
      </c>
      <c r="B128" s="32" t="s">
        <v>429</v>
      </c>
      <c r="C128" s="33" t="s">
        <v>140</v>
      </c>
      <c r="D128" s="34">
        <v>2000</v>
      </c>
    </row>
    <row r="129" spans="1:4" ht="18" customHeight="1" x14ac:dyDescent="0.2">
      <c r="A129" s="36" t="s">
        <v>385</v>
      </c>
      <c r="B129" s="32" t="s">
        <v>430</v>
      </c>
      <c r="C129" s="33"/>
      <c r="D129" s="34">
        <f>D130</f>
        <v>223</v>
      </c>
    </row>
    <row r="130" spans="1:4" ht="18" customHeight="1" x14ac:dyDescent="0.2">
      <c r="A130" s="36" t="s">
        <v>226</v>
      </c>
      <c r="B130" s="32" t="s">
        <v>430</v>
      </c>
      <c r="C130" s="33">
        <v>200</v>
      </c>
      <c r="D130" s="34">
        <f>D131</f>
        <v>223</v>
      </c>
    </row>
    <row r="131" spans="1:4" ht="18" customHeight="1" x14ac:dyDescent="0.2">
      <c r="A131" s="36" t="s">
        <v>139</v>
      </c>
      <c r="B131" s="32" t="s">
        <v>430</v>
      </c>
      <c r="C131" s="33">
        <v>240</v>
      </c>
      <c r="D131" s="34">
        <v>223</v>
      </c>
    </row>
    <row r="132" spans="1:4" ht="18" customHeight="1" x14ac:dyDescent="0.2">
      <c r="A132" s="35" t="s">
        <v>376</v>
      </c>
      <c r="B132" s="32" t="s">
        <v>377</v>
      </c>
      <c r="C132" s="33" t="s">
        <v>137</v>
      </c>
      <c r="D132" s="34">
        <f t="shared" ref="D132:D138" si="6">D133</f>
        <v>388.9</v>
      </c>
    </row>
    <row r="133" spans="1:4" ht="18" customHeight="1" x14ac:dyDescent="0.2">
      <c r="A133" s="35" t="s">
        <v>197</v>
      </c>
      <c r="B133" s="32" t="s">
        <v>378</v>
      </c>
      <c r="C133" s="33"/>
      <c r="D133" s="34">
        <f>D137+D134</f>
        <v>388.9</v>
      </c>
    </row>
    <row r="134" spans="1:4" ht="18" customHeight="1" x14ac:dyDescent="0.2">
      <c r="A134" s="35" t="s">
        <v>379</v>
      </c>
      <c r="B134" s="177" t="s">
        <v>380</v>
      </c>
      <c r="C134" s="33"/>
      <c r="D134" s="34">
        <f>D135</f>
        <v>143.9</v>
      </c>
    </row>
    <row r="135" spans="1:4" ht="18" customHeight="1" x14ac:dyDescent="0.2">
      <c r="A135" s="35" t="s">
        <v>199</v>
      </c>
      <c r="B135" s="177" t="s">
        <v>380</v>
      </c>
      <c r="C135" s="33">
        <v>600</v>
      </c>
      <c r="D135" s="34">
        <f>D136</f>
        <v>143.9</v>
      </c>
    </row>
    <row r="136" spans="1:4" ht="18" customHeight="1" x14ac:dyDescent="0.2">
      <c r="A136" s="35" t="s">
        <v>198</v>
      </c>
      <c r="B136" s="177" t="s">
        <v>380</v>
      </c>
      <c r="C136" s="33">
        <v>630</v>
      </c>
      <c r="D136" s="34">
        <v>143.9</v>
      </c>
    </row>
    <row r="137" spans="1:4" ht="18" customHeight="1" x14ac:dyDescent="0.2">
      <c r="A137" s="35" t="s">
        <v>192</v>
      </c>
      <c r="B137" s="32" t="s">
        <v>410</v>
      </c>
      <c r="C137" s="33"/>
      <c r="D137" s="34">
        <f t="shared" si="6"/>
        <v>245</v>
      </c>
    </row>
    <row r="138" spans="1:4" ht="18" customHeight="1" x14ac:dyDescent="0.2">
      <c r="A138" s="36" t="s">
        <v>226</v>
      </c>
      <c r="B138" s="32" t="s">
        <v>410</v>
      </c>
      <c r="C138" s="33" t="s">
        <v>138</v>
      </c>
      <c r="D138" s="34">
        <f t="shared" si="6"/>
        <v>245</v>
      </c>
    </row>
    <row r="139" spans="1:4" ht="18" customHeight="1" x14ac:dyDescent="0.2">
      <c r="A139" s="36" t="s">
        <v>139</v>
      </c>
      <c r="B139" s="32" t="s">
        <v>410</v>
      </c>
      <c r="C139" s="33" t="s">
        <v>140</v>
      </c>
      <c r="D139" s="34">
        <v>245</v>
      </c>
    </row>
    <row r="140" spans="1:4" ht="35.25" customHeight="1" x14ac:dyDescent="0.2">
      <c r="A140" s="36" t="s">
        <v>475</v>
      </c>
      <c r="B140" s="49">
        <v>8400000000</v>
      </c>
      <c r="C140" s="33"/>
      <c r="D140" s="34">
        <f t="shared" ref="D140:D144" si="7">D141</f>
        <v>1745.8</v>
      </c>
    </row>
    <row r="141" spans="1:4" ht="18" customHeight="1" x14ac:dyDescent="0.2">
      <c r="A141" s="36" t="s">
        <v>271</v>
      </c>
      <c r="B141" s="49">
        <v>8410000000</v>
      </c>
      <c r="C141" s="33"/>
      <c r="D141" s="34">
        <f t="shared" si="7"/>
        <v>1745.8</v>
      </c>
    </row>
    <row r="142" spans="1:4" ht="18" customHeight="1" x14ac:dyDescent="0.2">
      <c r="A142" s="36" t="s">
        <v>272</v>
      </c>
      <c r="B142" s="49">
        <v>8410100000</v>
      </c>
      <c r="C142" s="33"/>
      <c r="D142" s="34">
        <f t="shared" si="7"/>
        <v>1745.8</v>
      </c>
    </row>
    <row r="143" spans="1:4" ht="18" customHeight="1" x14ac:dyDescent="0.2">
      <c r="A143" s="36" t="s">
        <v>192</v>
      </c>
      <c r="B143" s="49">
        <v>8410199990</v>
      </c>
      <c r="C143" s="33"/>
      <c r="D143" s="34">
        <f t="shared" si="7"/>
        <v>1745.8</v>
      </c>
    </row>
    <row r="144" spans="1:4" ht="18" customHeight="1" x14ac:dyDescent="0.2">
      <c r="A144" s="36" t="s">
        <v>226</v>
      </c>
      <c r="B144" s="49">
        <v>8410199990</v>
      </c>
      <c r="C144" s="33">
        <v>200</v>
      </c>
      <c r="D144" s="34">
        <f t="shared" si="7"/>
        <v>1745.8</v>
      </c>
    </row>
    <row r="145" spans="1:4" ht="18" customHeight="1" x14ac:dyDescent="0.2">
      <c r="A145" s="36" t="s">
        <v>139</v>
      </c>
      <c r="B145" s="49">
        <v>8410199990</v>
      </c>
      <c r="C145" s="33">
        <v>240</v>
      </c>
      <c r="D145" s="34">
        <v>1745.8</v>
      </c>
    </row>
    <row r="146" spans="1:4" x14ac:dyDescent="0.2">
      <c r="A146" s="50"/>
      <c r="B146" s="51"/>
      <c r="C146" s="52" t="s">
        <v>233</v>
      </c>
      <c r="D146" s="53">
        <f>D6+D20+D31+D62+D88+D95+D100+D123+D140</f>
        <v>33052.210000000006</v>
      </c>
    </row>
    <row r="147" spans="1:4" ht="27" customHeight="1" x14ac:dyDescent="0.2">
      <c r="A147" s="20"/>
      <c r="B147" s="20"/>
      <c r="D147" s="48"/>
    </row>
    <row r="148" spans="1:4" x14ac:dyDescent="0.2">
      <c r="A148" s="20"/>
      <c r="B148" s="20"/>
      <c r="D148" s="48"/>
    </row>
    <row r="149" spans="1:4" x14ac:dyDescent="0.2">
      <c r="A149" s="20"/>
      <c r="B149" s="20"/>
      <c r="D149" s="54"/>
    </row>
    <row r="150" spans="1:4" x14ac:dyDescent="0.2">
      <c r="A150" s="20"/>
      <c r="B150" s="20"/>
    </row>
    <row r="151" spans="1:4" ht="26.25" customHeight="1" x14ac:dyDescent="0.2">
      <c r="A151" s="20"/>
      <c r="B151" s="20"/>
    </row>
    <row r="152" spans="1:4" ht="26.25" customHeight="1" x14ac:dyDescent="0.2">
      <c r="A152" s="20"/>
      <c r="B152" s="20"/>
    </row>
    <row r="153" spans="1:4" ht="43.5" customHeight="1" x14ac:dyDescent="0.2">
      <c r="A153" s="20"/>
      <c r="B153" s="20"/>
    </row>
    <row r="154" spans="1:4" x14ac:dyDescent="0.2">
      <c r="A154" s="20"/>
      <c r="B154" s="20"/>
    </row>
    <row r="155" spans="1:4" x14ac:dyDescent="0.2">
      <c r="A155" s="20"/>
      <c r="B155" s="20"/>
    </row>
    <row r="156" spans="1:4" x14ac:dyDescent="0.2">
      <c r="A156" s="20"/>
      <c r="B156" s="20"/>
    </row>
    <row r="157" spans="1:4" ht="30" customHeight="1" x14ac:dyDescent="0.2">
      <c r="A157" s="20"/>
      <c r="B157" s="20"/>
    </row>
    <row r="158" spans="1:4" ht="15" customHeight="1" x14ac:dyDescent="0.2">
      <c r="A158" s="20"/>
      <c r="B158" s="20"/>
    </row>
    <row r="159" spans="1:4" ht="31.5" customHeight="1" x14ac:dyDescent="0.2">
      <c r="A159" s="20"/>
      <c r="B159" s="20"/>
    </row>
    <row r="160" spans="1:4" ht="32.25" customHeight="1" x14ac:dyDescent="0.2">
      <c r="A160" s="20"/>
      <c r="B160" s="20"/>
    </row>
    <row r="161" spans="1:2" x14ac:dyDescent="0.2">
      <c r="A161" s="20"/>
      <c r="B161" s="20"/>
    </row>
  </sheetData>
  <autoFilter ref="A5:D146"/>
  <mergeCells count="2">
    <mergeCell ref="C1:D1"/>
    <mergeCell ref="A2:D3"/>
  </mergeCells>
  <pageMargins left="0" right="0" top="0" bottom="0" header="0" footer="0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F165"/>
  <sheetViews>
    <sheetView topLeftCell="A118" zoomScaleNormal="100" workbookViewId="0">
      <selection activeCell="E143" sqref="E143"/>
    </sheetView>
  </sheetViews>
  <sheetFormatPr defaultRowHeight="11.25" x14ac:dyDescent="0.2"/>
  <cols>
    <col min="1" max="1" width="55.140625" style="17" customWidth="1"/>
    <col min="2" max="2" width="18.42578125" style="18" customWidth="1"/>
    <col min="3" max="3" width="7.140625" style="20" customWidth="1"/>
    <col min="4" max="4" width="13.85546875" style="18" customWidth="1"/>
    <col min="5" max="5" width="12.140625" style="175" customWidth="1"/>
    <col min="6" max="16384" width="9.140625" style="20"/>
  </cols>
  <sheetData>
    <row r="1" spans="1:6" ht="51" customHeight="1" x14ac:dyDescent="0.2">
      <c r="C1" s="198"/>
      <c r="D1" s="213" t="s">
        <v>477</v>
      </c>
      <c r="E1" s="213"/>
      <c r="F1" s="198"/>
    </row>
    <row r="2" spans="1:6" ht="30" customHeight="1" x14ac:dyDescent="0.2">
      <c r="A2" s="212" t="s">
        <v>435</v>
      </c>
      <c r="B2" s="212"/>
      <c r="C2" s="212"/>
      <c r="D2" s="212"/>
    </row>
    <row r="3" spans="1:6" x14ac:dyDescent="0.2">
      <c r="A3" s="212"/>
      <c r="B3" s="212"/>
      <c r="C3" s="212"/>
      <c r="D3" s="212"/>
    </row>
    <row r="4" spans="1:6" x14ac:dyDescent="0.2">
      <c r="D4" s="18" t="s">
        <v>328</v>
      </c>
    </row>
    <row r="5" spans="1:6" ht="15" customHeight="1" x14ac:dyDescent="0.2">
      <c r="A5" s="216" t="s">
        <v>25</v>
      </c>
      <c r="B5" s="216" t="s">
        <v>28</v>
      </c>
      <c r="C5" s="216" t="s">
        <v>29</v>
      </c>
      <c r="D5" s="215" t="s">
        <v>331</v>
      </c>
      <c r="E5" s="218"/>
    </row>
    <row r="6" spans="1:6" ht="18" customHeight="1" x14ac:dyDescent="0.2">
      <c r="A6" s="216"/>
      <c r="B6" s="216"/>
      <c r="C6" s="216"/>
      <c r="D6" s="171">
        <v>2020</v>
      </c>
      <c r="E6" s="90">
        <v>2021</v>
      </c>
    </row>
    <row r="7" spans="1:6" ht="18" customHeight="1" x14ac:dyDescent="0.2">
      <c r="A7" s="184" t="s">
        <v>154</v>
      </c>
      <c r="B7" s="27" t="s">
        <v>277</v>
      </c>
      <c r="C7" s="172"/>
      <c r="D7" s="185">
        <f>D8+D20</f>
        <v>1023.1</v>
      </c>
      <c r="E7" s="185">
        <f>E8+E20</f>
        <v>1746</v>
      </c>
    </row>
    <row r="8" spans="1:6" ht="24" customHeight="1" x14ac:dyDescent="0.2">
      <c r="A8" s="35" t="s">
        <v>212</v>
      </c>
      <c r="B8" s="32" t="s">
        <v>228</v>
      </c>
      <c r="C8" s="33" t="s">
        <v>137</v>
      </c>
      <c r="D8" s="174">
        <f>D9+D15+D12</f>
        <v>1023.1</v>
      </c>
      <c r="E8" s="174">
        <f>E9+E15+E12</f>
        <v>1746</v>
      </c>
    </row>
    <row r="9" spans="1:6" ht="18" customHeight="1" x14ac:dyDescent="0.2">
      <c r="A9" s="35" t="s">
        <v>337</v>
      </c>
      <c r="B9" s="32" t="s">
        <v>349</v>
      </c>
      <c r="C9" s="33"/>
      <c r="D9" s="174">
        <f>D10</f>
        <v>60</v>
      </c>
      <c r="E9" s="174">
        <f>E10</f>
        <v>225</v>
      </c>
    </row>
    <row r="10" spans="1:6" ht="18" customHeight="1" x14ac:dyDescent="0.2">
      <c r="A10" s="36" t="s">
        <v>147</v>
      </c>
      <c r="B10" s="32" t="s">
        <v>349</v>
      </c>
      <c r="C10" s="33" t="s">
        <v>148</v>
      </c>
      <c r="D10" s="174">
        <v>60</v>
      </c>
      <c r="E10" s="174">
        <v>225</v>
      </c>
    </row>
    <row r="11" spans="1:6" ht="18" customHeight="1" x14ac:dyDescent="0.2">
      <c r="A11" s="36" t="s">
        <v>131</v>
      </c>
      <c r="B11" s="32" t="s">
        <v>349</v>
      </c>
      <c r="C11" s="33" t="s">
        <v>125</v>
      </c>
      <c r="D11" s="174">
        <v>70</v>
      </c>
      <c r="E11" s="122">
        <v>255</v>
      </c>
    </row>
    <row r="12" spans="1:6" ht="18" customHeight="1" x14ac:dyDescent="0.2">
      <c r="A12" s="36" t="s">
        <v>276</v>
      </c>
      <c r="B12" s="32" t="s">
        <v>275</v>
      </c>
      <c r="C12" s="33"/>
      <c r="D12" s="34">
        <f t="shared" ref="D12:E13" si="0">D13</f>
        <v>533</v>
      </c>
      <c r="E12" s="34">
        <f t="shared" si="0"/>
        <v>1076</v>
      </c>
    </row>
    <row r="13" spans="1:6" ht="18" customHeight="1" x14ac:dyDescent="0.2">
      <c r="A13" s="36" t="s">
        <v>147</v>
      </c>
      <c r="B13" s="32" t="s">
        <v>275</v>
      </c>
      <c r="C13" s="33">
        <v>800</v>
      </c>
      <c r="D13" s="34">
        <f t="shared" si="0"/>
        <v>533</v>
      </c>
      <c r="E13" s="34">
        <f t="shared" si="0"/>
        <v>1076</v>
      </c>
    </row>
    <row r="14" spans="1:6" ht="18" customHeight="1" x14ac:dyDescent="0.2">
      <c r="A14" s="36" t="s">
        <v>131</v>
      </c>
      <c r="B14" s="32" t="s">
        <v>275</v>
      </c>
      <c r="C14" s="33">
        <v>870</v>
      </c>
      <c r="D14" s="34">
        <v>533</v>
      </c>
      <c r="E14" s="34">
        <v>1076</v>
      </c>
    </row>
    <row r="15" spans="1:6" ht="31.5" customHeight="1" x14ac:dyDescent="0.2">
      <c r="A15" s="35" t="s">
        <v>193</v>
      </c>
      <c r="B15" s="32" t="s">
        <v>426</v>
      </c>
      <c r="C15" s="33" t="s">
        <v>137</v>
      </c>
      <c r="D15" s="34">
        <f>D16+D18</f>
        <v>430.1</v>
      </c>
      <c r="E15" s="34">
        <f>E16+E18</f>
        <v>445</v>
      </c>
    </row>
    <row r="16" spans="1:6" ht="48" customHeight="1" x14ac:dyDescent="0.2">
      <c r="A16" s="36" t="s">
        <v>141</v>
      </c>
      <c r="B16" s="32">
        <v>5000151180</v>
      </c>
      <c r="C16" s="33" t="s">
        <v>142</v>
      </c>
      <c r="D16" s="34">
        <f t="shared" ref="D16:E16" si="1">D17</f>
        <v>400</v>
      </c>
      <c r="E16" s="34">
        <f t="shared" si="1"/>
        <v>411</v>
      </c>
    </row>
    <row r="17" spans="1:5" ht="18" customHeight="1" x14ac:dyDescent="0.2">
      <c r="A17" s="36" t="s">
        <v>145</v>
      </c>
      <c r="B17" s="32">
        <v>5000151180</v>
      </c>
      <c r="C17" s="33" t="s">
        <v>146</v>
      </c>
      <c r="D17" s="34">
        <v>400</v>
      </c>
      <c r="E17" s="122">
        <v>411</v>
      </c>
    </row>
    <row r="18" spans="1:5" ht="20.25" customHeight="1" x14ac:dyDescent="0.2">
      <c r="A18" s="36" t="s">
        <v>226</v>
      </c>
      <c r="B18" s="32">
        <v>5000151180</v>
      </c>
      <c r="C18" s="33">
        <v>200</v>
      </c>
      <c r="D18" s="34">
        <f>D19</f>
        <v>30.1</v>
      </c>
      <c r="E18" s="34">
        <f>E19</f>
        <v>34</v>
      </c>
    </row>
    <row r="19" spans="1:5" ht="26.25" customHeight="1" x14ac:dyDescent="0.2">
      <c r="A19" s="36" t="s">
        <v>139</v>
      </c>
      <c r="B19" s="32">
        <v>5000151180</v>
      </c>
      <c r="C19" s="33">
        <v>240</v>
      </c>
      <c r="D19" s="34">
        <v>30.1</v>
      </c>
      <c r="E19" s="122">
        <v>34</v>
      </c>
    </row>
    <row r="20" spans="1:5" ht="26.25" customHeight="1" x14ac:dyDescent="0.2">
      <c r="A20" s="35" t="s">
        <v>427</v>
      </c>
      <c r="B20" s="32" t="s">
        <v>345</v>
      </c>
      <c r="C20" s="33"/>
      <c r="D20" s="34">
        <f>D21</f>
        <v>0</v>
      </c>
      <c r="E20" s="34">
        <f>E21</f>
        <v>0</v>
      </c>
    </row>
    <row r="21" spans="1:5" ht="52.5" customHeight="1" x14ac:dyDescent="0.2">
      <c r="A21" s="36" t="s">
        <v>200</v>
      </c>
      <c r="B21" s="32" t="s">
        <v>346</v>
      </c>
      <c r="C21" s="33"/>
      <c r="D21" s="34">
        <f t="shared" ref="D21:E22" si="2">D22</f>
        <v>0</v>
      </c>
      <c r="E21" s="34">
        <f t="shared" si="2"/>
        <v>0</v>
      </c>
    </row>
    <row r="22" spans="1:5" ht="26.25" customHeight="1" x14ac:dyDescent="0.2">
      <c r="A22" s="36" t="s">
        <v>153</v>
      </c>
      <c r="B22" s="32" t="s">
        <v>346</v>
      </c>
      <c r="C22" s="33">
        <v>500</v>
      </c>
      <c r="D22" s="34">
        <f t="shared" si="2"/>
        <v>0</v>
      </c>
      <c r="E22" s="34">
        <f t="shared" si="2"/>
        <v>0</v>
      </c>
    </row>
    <row r="23" spans="1:5" ht="26.25" customHeight="1" x14ac:dyDescent="0.2">
      <c r="A23" s="36" t="s">
        <v>136</v>
      </c>
      <c r="B23" s="32" t="s">
        <v>346</v>
      </c>
      <c r="C23" s="33">
        <v>540</v>
      </c>
      <c r="D23" s="34"/>
      <c r="E23" s="122"/>
    </row>
    <row r="24" spans="1:5" ht="42" customHeight="1" x14ac:dyDescent="0.2">
      <c r="A24" s="36" t="s">
        <v>422</v>
      </c>
      <c r="B24" s="180">
        <v>7500000000</v>
      </c>
      <c r="C24" s="33"/>
      <c r="D24" s="34">
        <f>D25+D30</f>
        <v>2.9</v>
      </c>
      <c r="E24" s="34">
        <f>E25+E30</f>
        <v>3</v>
      </c>
    </row>
    <row r="25" spans="1:5" ht="40.5" customHeight="1" x14ac:dyDescent="0.2">
      <c r="A25" s="36" t="s">
        <v>423</v>
      </c>
      <c r="B25" s="180">
        <v>7510000000</v>
      </c>
      <c r="C25" s="33"/>
      <c r="D25" s="34">
        <f t="shared" ref="D25:E28" si="3">D26</f>
        <v>1</v>
      </c>
      <c r="E25" s="34">
        <f t="shared" si="3"/>
        <v>1</v>
      </c>
    </row>
    <row r="26" spans="1:5" ht="35.25" customHeight="1" x14ac:dyDescent="0.2">
      <c r="A26" s="36" t="s">
        <v>202</v>
      </c>
      <c r="B26" s="180">
        <v>7510100000</v>
      </c>
      <c r="C26" s="33"/>
      <c r="D26" s="34">
        <f t="shared" si="3"/>
        <v>1</v>
      </c>
      <c r="E26" s="34">
        <f t="shared" si="3"/>
        <v>1</v>
      </c>
    </row>
    <row r="27" spans="1:5" ht="27" customHeight="1" x14ac:dyDescent="0.2">
      <c r="A27" s="36" t="s">
        <v>192</v>
      </c>
      <c r="B27" s="180">
        <v>7510199990</v>
      </c>
      <c r="C27" s="33"/>
      <c r="D27" s="34">
        <f t="shared" si="3"/>
        <v>1</v>
      </c>
      <c r="E27" s="34">
        <f t="shared" si="3"/>
        <v>1</v>
      </c>
    </row>
    <row r="28" spans="1:5" ht="33" customHeight="1" x14ac:dyDescent="0.2">
      <c r="A28" s="36" t="s">
        <v>226</v>
      </c>
      <c r="B28" s="180">
        <v>7510199990</v>
      </c>
      <c r="C28" s="33">
        <v>200</v>
      </c>
      <c r="D28" s="34">
        <f t="shared" si="3"/>
        <v>1</v>
      </c>
      <c r="E28" s="34">
        <f t="shared" si="3"/>
        <v>1</v>
      </c>
    </row>
    <row r="29" spans="1:5" ht="33" customHeight="1" x14ac:dyDescent="0.2">
      <c r="A29" s="36" t="s">
        <v>139</v>
      </c>
      <c r="B29" s="180">
        <v>7510199990</v>
      </c>
      <c r="C29" s="33">
        <v>240</v>
      </c>
      <c r="D29" s="34">
        <v>1</v>
      </c>
      <c r="E29" s="122">
        <v>1</v>
      </c>
    </row>
    <row r="30" spans="1:5" ht="18" customHeight="1" x14ac:dyDescent="0.2">
      <c r="A30" s="36" t="s">
        <v>424</v>
      </c>
      <c r="B30" s="180">
        <v>7520000000</v>
      </c>
      <c r="C30" s="33"/>
      <c r="D30" s="34">
        <f t="shared" ref="D30:E33" si="4">D31</f>
        <v>1.9</v>
      </c>
      <c r="E30" s="34">
        <f t="shared" si="4"/>
        <v>2</v>
      </c>
    </row>
    <row r="31" spans="1:5" ht="34.5" customHeight="1" x14ac:dyDescent="0.2">
      <c r="A31" s="36" t="s">
        <v>425</v>
      </c>
      <c r="B31" s="180">
        <v>7520100000</v>
      </c>
      <c r="C31" s="33"/>
      <c r="D31" s="34">
        <f t="shared" si="4"/>
        <v>1.9</v>
      </c>
      <c r="E31" s="34">
        <f t="shared" si="4"/>
        <v>2</v>
      </c>
    </row>
    <row r="32" spans="1:5" ht="25.5" customHeight="1" x14ac:dyDescent="0.2">
      <c r="A32" s="36" t="s">
        <v>192</v>
      </c>
      <c r="B32" s="180">
        <v>7520199990</v>
      </c>
      <c r="C32" s="33"/>
      <c r="D32" s="34">
        <f t="shared" si="4"/>
        <v>1.9</v>
      </c>
      <c r="E32" s="34">
        <f t="shared" si="4"/>
        <v>2</v>
      </c>
    </row>
    <row r="33" spans="1:5" ht="28.5" customHeight="1" x14ac:dyDescent="0.2">
      <c r="A33" s="36" t="s">
        <v>226</v>
      </c>
      <c r="B33" s="180">
        <v>7520199990</v>
      </c>
      <c r="C33" s="33">
        <v>200</v>
      </c>
      <c r="D33" s="34">
        <f t="shared" si="4"/>
        <v>1.9</v>
      </c>
      <c r="E33" s="34">
        <f t="shared" si="4"/>
        <v>2</v>
      </c>
    </row>
    <row r="34" spans="1:5" ht="35.25" customHeight="1" x14ac:dyDescent="0.2">
      <c r="A34" s="36" t="s">
        <v>139</v>
      </c>
      <c r="B34" s="180">
        <v>7520199990</v>
      </c>
      <c r="C34" s="33">
        <v>240</v>
      </c>
      <c r="D34" s="34">
        <v>1.9</v>
      </c>
      <c r="E34" s="122">
        <v>2</v>
      </c>
    </row>
    <row r="35" spans="1:5" ht="29.25" customHeight="1" x14ac:dyDescent="0.2">
      <c r="A35" s="35" t="s">
        <v>342</v>
      </c>
      <c r="B35" s="32" t="s">
        <v>339</v>
      </c>
      <c r="C35" s="181"/>
      <c r="D35" s="182">
        <f>D36+D62</f>
        <v>16045.3</v>
      </c>
      <c r="E35" s="182">
        <f>E36+E62</f>
        <v>16201</v>
      </c>
    </row>
    <row r="36" spans="1:5" ht="18" customHeight="1" x14ac:dyDescent="0.2">
      <c r="A36" s="35" t="s">
        <v>210</v>
      </c>
      <c r="B36" s="32" t="s">
        <v>340</v>
      </c>
      <c r="C36" s="33" t="s">
        <v>137</v>
      </c>
      <c r="D36" s="34">
        <f>D37+D44+D47+D50+D56+D53+D59</f>
        <v>15945.3</v>
      </c>
      <c r="E36" s="34">
        <f>E37+E44+E47+E50+E56+E53+E59</f>
        <v>16079</v>
      </c>
    </row>
    <row r="37" spans="1:5" ht="18" customHeight="1" x14ac:dyDescent="0.2">
      <c r="A37" s="35" t="s">
        <v>192</v>
      </c>
      <c r="B37" s="32" t="s">
        <v>351</v>
      </c>
      <c r="C37" s="33"/>
      <c r="D37" s="34">
        <f>D40+D38+D42</f>
        <v>4276.6000000000004</v>
      </c>
      <c r="E37" s="34">
        <f>E40+E38+E42</f>
        <v>4276.6000000000004</v>
      </c>
    </row>
    <row r="38" spans="1:5" ht="18" customHeight="1" x14ac:dyDescent="0.2">
      <c r="A38" s="36" t="s">
        <v>141</v>
      </c>
      <c r="B38" s="32" t="s">
        <v>351</v>
      </c>
      <c r="C38" s="33" t="s">
        <v>142</v>
      </c>
      <c r="D38" s="34">
        <f>D39</f>
        <v>4200</v>
      </c>
      <c r="E38" s="34">
        <f>E39</f>
        <v>4200</v>
      </c>
    </row>
    <row r="39" spans="1:5" ht="18" customHeight="1" x14ac:dyDescent="0.2">
      <c r="A39" s="36" t="s">
        <v>143</v>
      </c>
      <c r="B39" s="32" t="s">
        <v>351</v>
      </c>
      <c r="C39" s="33" t="s">
        <v>144</v>
      </c>
      <c r="D39" s="34">
        <v>4200</v>
      </c>
      <c r="E39" s="122">
        <v>4200</v>
      </c>
    </row>
    <row r="40" spans="1:5" ht="18" customHeight="1" x14ac:dyDescent="0.2">
      <c r="A40" s="36" t="s">
        <v>226</v>
      </c>
      <c r="B40" s="32" t="s">
        <v>351</v>
      </c>
      <c r="C40" s="33" t="s">
        <v>138</v>
      </c>
      <c r="D40" s="34">
        <f>D41</f>
        <v>20</v>
      </c>
      <c r="E40" s="34">
        <f>E41</f>
        <v>20</v>
      </c>
    </row>
    <row r="41" spans="1:5" ht="18" customHeight="1" x14ac:dyDescent="0.2">
      <c r="A41" s="36" t="s">
        <v>139</v>
      </c>
      <c r="B41" s="32" t="s">
        <v>351</v>
      </c>
      <c r="C41" s="33" t="s">
        <v>140</v>
      </c>
      <c r="D41" s="34">
        <v>20</v>
      </c>
      <c r="E41" s="122">
        <v>20</v>
      </c>
    </row>
    <row r="42" spans="1:5" ht="18" customHeight="1" x14ac:dyDescent="0.2">
      <c r="A42" s="36" t="s">
        <v>147</v>
      </c>
      <c r="B42" s="32" t="s">
        <v>351</v>
      </c>
      <c r="C42" s="33" t="s">
        <v>148</v>
      </c>
      <c r="D42" s="34">
        <f>D43</f>
        <v>56.6</v>
      </c>
      <c r="E42" s="34">
        <f>E43</f>
        <v>56.6</v>
      </c>
    </row>
    <row r="43" spans="1:5" ht="18" customHeight="1" x14ac:dyDescent="0.2">
      <c r="A43" s="36" t="s">
        <v>149</v>
      </c>
      <c r="B43" s="32" t="s">
        <v>351</v>
      </c>
      <c r="C43" s="33" t="s">
        <v>150</v>
      </c>
      <c r="D43" s="34">
        <v>56.6</v>
      </c>
      <c r="E43" s="122">
        <v>56.6</v>
      </c>
    </row>
    <row r="44" spans="1:5" ht="18" customHeight="1" x14ac:dyDescent="0.2">
      <c r="A44" s="35" t="s">
        <v>189</v>
      </c>
      <c r="B44" s="32" t="s">
        <v>341</v>
      </c>
      <c r="C44" s="33" t="s">
        <v>137</v>
      </c>
      <c r="D44" s="34">
        <f>D45</f>
        <v>1875</v>
      </c>
      <c r="E44" s="34">
        <f>E45</f>
        <v>1875</v>
      </c>
    </row>
    <row r="45" spans="1:5" ht="18" customHeight="1" x14ac:dyDescent="0.2">
      <c r="A45" s="36" t="s">
        <v>141</v>
      </c>
      <c r="B45" s="32" t="s">
        <v>341</v>
      </c>
      <c r="C45" s="33" t="s">
        <v>142</v>
      </c>
      <c r="D45" s="34">
        <f>D46</f>
        <v>1875</v>
      </c>
      <c r="E45" s="34">
        <f>E46</f>
        <v>1875</v>
      </c>
    </row>
    <row r="46" spans="1:5" ht="18" customHeight="1" x14ac:dyDescent="0.2">
      <c r="A46" s="36" t="s">
        <v>145</v>
      </c>
      <c r="B46" s="32" t="s">
        <v>341</v>
      </c>
      <c r="C46" s="33" t="s">
        <v>146</v>
      </c>
      <c r="D46" s="34">
        <v>1875</v>
      </c>
      <c r="E46" s="122">
        <v>1875</v>
      </c>
    </row>
    <row r="47" spans="1:5" ht="18" customHeight="1" x14ac:dyDescent="0.2">
      <c r="A47" s="35" t="s">
        <v>128</v>
      </c>
      <c r="B47" s="32" t="s">
        <v>343</v>
      </c>
      <c r="C47" s="33" t="s">
        <v>137</v>
      </c>
      <c r="D47" s="34">
        <f t="shared" ref="D47:E48" si="5">D48</f>
        <v>9791.2999999999993</v>
      </c>
      <c r="E47" s="34">
        <f t="shared" si="5"/>
        <v>9925</v>
      </c>
    </row>
    <row r="48" spans="1:5" ht="18" customHeight="1" x14ac:dyDescent="0.2">
      <c r="A48" s="36" t="s">
        <v>141</v>
      </c>
      <c r="B48" s="32" t="s">
        <v>343</v>
      </c>
      <c r="C48" s="33" t="s">
        <v>142</v>
      </c>
      <c r="D48" s="34">
        <f t="shared" si="5"/>
        <v>9791.2999999999993</v>
      </c>
      <c r="E48" s="34">
        <f t="shared" si="5"/>
        <v>9925</v>
      </c>
    </row>
    <row r="49" spans="1:5" ht="18" customHeight="1" x14ac:dyDescent="0.2">
      <c r="A49" s="36" t="s">
        <v>145</v>
      </c>
      <c r="B49" s="32" t="s">
        <v>343</v>
      </c>
      <c r="C49" s="33" t="s">
        <v>146</v>
      </c>
      <c r="D49" s="34">
        <v>9791.2999999999993</v>
      </c>
      <c r="E49" s="122">
        <v>9925</v>
      </c>
    </row>
    <row r="50" spans="1:5" ht="18" customHeight="1" x14ac:dyDescent="0.2">
      <c r="A50" s="5" t="s">
        <v>191</v>
      </c>
      <c r="B50" s="32" t="s">
        <v>350</v>
      </c>
      <c r="C50" s="33"/>
      <c r="D50" s="34">
        <f>D51</f>
        <v>2.4</v>
      </c>
      <c r="E50" s="34">
        <f>E51</f>
        <v>2.4</v>
      </c>
    </row>
    <row r="51" spans="1:5" ht="18" customHeight="1" x14ac:dyDescent="0.2">
      <c r="A51" s="36" t="s">
        <v>147</v>
      </c>
      <c r="B51" s="32" t="s">
        <v>350</v>
      </c>
      <c r="C51" s="33" t="s">
        <v>148</v>
      </c>
      <c r="D51" s="34">
        <f>D52</f>
        <v>2.4</v>
      </c>
      <c r="E51" s="34">
        <f>E52</f>
        <v>2.4</v>
      </c>
    </row>
    <row r="52" spans="1:5" ht="18" customHeight="1" x14ac:dyDescent="0.2">
      <c r="A52" s="36" t="s">
        <v>149</v>
      </c>
      <c r="B52" s="32" t="s">
        <v>350</v>
      </c>
      <c r="C52" s="33" t="s">
        <v>150</v>
      </c>
      <c r="D52" s="34">
        <v>2.4</v>
      </c>
      <c r="E52" s="122">
        <v>2.4</v>
      </c>
    </row>
    <row r="53" spans="1:5" ht="35.25" customHeight="1" x14ac:dyDescent="0.2">
      <c r="A53" s="36" t="s">
        <v>450</v>
      </c>
      <c r="B53" s="177">
        <v>7700182671</v>
      </c>
      <c r="C53" s="33"/>
      <c r="D53" s="34">
        <f>D54</f>
        <v>0</v>
      </c>
      <c r="E53" s="34">
        <f>E54</f>
        <v>0</v>
      </c>
    </row>
    <row r="54" spans="1:5" ht="28.5" customHeight="1" x14ac:dyDescent="0.2">
      <c r="A54" s="36" t="s">
        <v>226</v>
      </c>
      <c r="B54" s="177">
        <v>7700182671</v>
      </c>
      <c r="C54" s="33" t="s">
        <v>138</v>
      </c>
      <c r="D54" s="34">
        <f>D55</f>
        <v>0</v>
      </c>
      <c r="E54" s="34">
        <f>E55</f>
        <v>0</v>
      </c>
    </row>
    <row r="55" spans="1:5" ht="26.25" customHeight="1" x14ac:dyDescent="0.2">
      <c r="A55" s="36" t="s">
        <v>139</v>
      </c>
      <c r="B55" s="177">
        <v>7700182671</v>
      </c>
      <c r="C55" s="33" t="s">
        <v>140</v>
      </c>
      <c r="D55" s="34"/>
      <c r="E55" s="122"/>
    </row>
    <row r="56" spans="1:5" ht="18" customHeight="1" x14ac:dyDescent="0.2">
      <c r="A56" s="36" t="s">
        <v>200</v>
      </c>
      <c r="B56" s="32" t="s">
        <v>344</v>
      </c>
      <c r="C56" s="33"/>
      <c r="D56" s="34">
        <f>D57</f>
        <v>0</v>
      </c>
      <c r="E56" s="34">
        <f>E57</f>
        <v>0</v>
      </c>
    </row>
    <row r="57" spans="1:5" ht="18" customHeight="1" x14ac:dyDescent="0.2">
      <c r="A57" s="36" t="s">
        <v>153</v>
      </c>
      <c r="B57" s="32" t="s">
        <v>344</v>
      </c>
      <c r="C57" s="33">
        <v>500</v>
      </c>
      <c r="D57" s="34">
        <f>D58</f>
        <v>0</v>
      </c>
      <c r="E57" s="34">
        <f>E58</f>
        <v>0</v>
      </c>
    </row>
    <row r="58" spans="1:5" ht="18" customHeight="1" x14ac:dyDescent="0.2">
      <c r="A58" s="36" t="s">
        <v>136</v>
      </c>
      <c r="B58" s="32" t="s">
        <v>344</v>
      </c>
      <c r="C58" s="33">
        <v>540</v>
      </c>
      <c r="D58" s="34"/>
      <c r="E58" s="122"/>
    </row>
    <row r="59" spans="1:5" ht="18" customHeight="1" x14ac:dyDescent="0.2">
      <c r="A59" s="36" t="s">
        <v>451</v>
      </c>
      <c r="B59" s="177" t="s">
        <v>373</v>
      </c>
      <c r="C59" s="33"/>
      <c r="D59" s="34">
        <f t="shared" ref="D59:E60" si="6">D60</f>
        <v>0</v>
      </c>
      <c r="E59" s="34">
        <f t="shared" si="6"/>
        <v>0</v>
      </c>
    </row>
    <row r="60" spans="1:5" ht="18" customHeight="1" x14ac:dyDescent="0.2">
      <c r="A60" s="36" t="s">
        <v>226</v>
      </c>
      <c r="B60" s="177" t="s">
        <v>373</v>
      </c>
      <c r="C60" s="33" t="s">
        <v>138</v>
      </c>
      <c r="D60" s="34">
        <f t="shared" si="6"/>
        <v>0</v>
      </c>
      <c r="E60" s="34">
        <f t="shared" si="6"/>
        <v>0</v>
      </c>
    </row>
    <row r="61" spans="1:5" ht="18" customHeight="1" x14ac:dyDescent="0.2">
      <c r="A61" s="36" t="s">
        <v>139</v>
      </c>
      <c r="B61" s="177" t="s">
        <v>373</v>
      </c>
      <c r="C61" s="33" t="s">
        <v>140</v>
      </c>
      <c r="D61" s="34"/>
      <c r="E61" s="122"/>
    </row>
    <row r="62" spans="1:5" ht="26.25" customHeight="1" x14ac:dyDescent="0.2">
      <c r="A62" s="35" t="s">
        <v>368</v>
      </c>
      <c r="B62" s="32" t="s">
        <v>369</v>
      </c>
      <c r="C62" s="33" t="s">
        <v>137</v>
      </c>
      <c r="D62" s="34">
        <f t="shared" ref="D62:E64" si="7">D63</f>
        <v>100</v>
      </c>
      <c r="E62" s="34">
        <f t="shared" si="7"/>
        <v>122</v>
      </c>
    </row>
    <row r="63" spans="1:5" ht="20.25" customHeight="1" x14ac:dyDescent="0.2">
      <c r="A63" s="35" t="s">
        <v>133</v>
      </c>
      <c r="B63" s="32" t="s">
        <v>370</v>
      </c>
      <c r="C63" s="33"/>
      <c r="D63" s="34">
        <f t="shared" si="7"/>
        <v>100</v>
      </c>
      <c r="E63" s="34">
        <f t="shared" si="7"/>
        <v>122</v>
      </c>
    </row>
    <row r="64" spans="1:5" ht="30" customHeight="1" x14ac:dyDescent="0.2">
      <c r="A64" s="36" t="s">
        <v>226</v>
      </c>
      <c r="B64" s="32" t="s">
        <v>370</v>
      </c>
      <c r="C64" s="33" t="s">
        <v>138</v>
      </c>
      <c r="D64" s="34">
        <f t="shared" si="7"/>
        <v>100</v>
      </c>
      <c r="E64" s="34">
        <f t="shared" si="7"/>
        <v>122</v>
      </c>
    </row>
    <row r="65" spans="1:5" ht="29.25" customHeight="1" x14ac:dyDescent="0.2">
      <c r="A65" s="36" t="s">
        <v>139</v>
      </c>
      <c r="B65" s="32" t="s">
        <v>370</v>
      </c>
      <c r="C65" s="33" t="s">
        <v>140</v>
      </c>
      <c r="D65" s="34">
        <v>100</v>
      </c>
      <c r="E65" s="122">
        <v>122</v>
      </c>
    </row>
    <row r="66" spans="1:5" ht="32.25" customHeight="1" x14ac:dyDescent="0.2">
      <c r="A66" s="35" t="s">
        <v>390</v>
      </c>
      <c r="B66" s="181">
        <v>7800000000</v>
      </c>
      <c r="C66" s="181"/>
      <c r="D66" s="183">
        <f>D67+D76+D87</f>
        <v>7692.6</v>
      </c>
      <c r="E66" s="183">
        <f>E67+E76+E87</f>
        <v>7692.6</v>
      </c>
    </row>
    <row r="67" spans="1:5" ht="18" customHeight="1" x14ac:dyDescent="0.2">
      <c r="A67" s="35" t="s">
        <v>404</v>
      </c>
      <c r="B67" s="32" t="s">
        <v>406</v>
      </c>
      <c r="C67" s="33" t="s">
        <v>137</v>
      </c>
      <c r="D67" s="34">
        <f>D68</f>
        <v>6706.5</v>
      </c>
      <c r="E67" s="34">
        <f>E68</f>
        <v>6706.5</v>
      </c>
    </row>
    <row r="68" spans="1:5" ht="27" customHeight="1" x14ac:dyDescent="0.2">
      <c r="A68" s="35" t="s">
        <v>405</v>
      </c>
      <c r="B68" s="32" t="s">
        <v>407</v>
      </c>
      <c r="C68" s="33"/>
      <c r="D68" s="34">
        <f>D69</f>
        <v>6706.5</v>
      </c>
      <c r="E68" s="34">
        <f>E69</f>
        <v>6706.5</v>
      </c>
    </row>
    <row r="69" spans="1:5" ht="25.5" customHeight="1" x14ac:dyDescent="0.2">
      <c r="A69" s="35" t="s">
        <v>190</v>
      </c>
      <c r="B69" s="32" t="s">
        <v>408</v>
      </c>
      <c r="C69" s="33" t="s">
        <v>137</v>
      </c>
      <c r="D69" s="34">
        <f>D70+D72+D74</f>
        <v>6706.5</v>
      </c>
      <c r="E69" s="34">
        <f>E70+E72+E74</f>
        <v>6706.5</v>
      </c>
    </row>
    <row r="70" spans="1:5" ht="49.5" customHeight="1" x14ac:dyDescent="0.2">
      <c r="A70" s="36" t="s">
        <v>141</v>
      </c>
      <c r="B70" s="32" t="s">
        <v>408</v>
      </c>
      <c r="C70" s="33" t="s">
        <v>142</v>
      </c>
      <c r="D70" s="34">
        <f>D71</f>
        <v>5988.9</v>
      </c>
      <c r="E70" s="34">
        <f>E71</f>
        <v>5988.9</v>
      </c>
    </row>
    <row r="71" spans="1:5" ht="18" customHeight="1" x14ac:dyDescent="0.2">
      <c r="A71" s="36" t="s">
        <v>143</v>
      </c>
      <c r="B71" s="32" t="s">
        <v>408</v>
      </c>
      <c r="C71" s="33" t="s">
        <v>144</v>
      </c>
      <c r="D71" s="34">
        <v>5988.9</v>
      </c>
      <c r="E71" s="122">
        <v>5988.9</v>
      </c>
    </row>
    <row r="72" spans="1:5" ht="27" customHeight="1" x14ac:dyDescent="0.2">
      <c r="A72" s="36" t="s">
        <v>226</v>
      </c>
      <c r="B72" s="32" t="s">
        <v>408</v>
      </c>
      <c r="C72" s="33" t="s">
        <v>138</v>
      </c>
      <c r="D72" s="34">
        <f>D73</f>
        <v>700</v>
      </c>
      <c r="E72" s="34">
        <f>E73</f>
        <v>700</v>
      </c>
    </row>
    <row r="73" spans="1:5" ht="27" customHeight="1" x14ac:dyDescent="0.2">
      <c r="A73" s="36" t="s">
        <v>139</v>
      </c>
      <c r="B73" s="32" t="s">
        <v>408</v>
      </c>
      <c r="C73" s="33" t="s">
        <v>140</v>
      </c>
      <c r="D73" s="34">
        <v>700</v>
      </c>
      <c r="E73" s="122">
        <v>700</v>
      </c>
    </row>
    <row r="74" spans="1:5" ht="18" customHeight="1" x14ac:dyDescent="0.2">
      <c r="A74" s="36" t="s">
        <v>147</v>
      </c>
      <c r="B74" s="32" t="s">
        <v>408</v>
      </c>
      <c r="C74" s="33" t="s">
        <v>148</v>
      </c>
      <c r="D74" s="34">
        <f>D75</f>
        <v>17.600000000000001</v>
      </c>
      <c r="E74" s="34">
        <f>E75</f>
        <v>17.600000000000001</v>
      </c>
    </row>
    <row r="75" spans="1:5" ht="18" customHeight="1" x14ac:dyDescent="0.2">
      <c r="A75" s="36" t="s">
        <v>149</v>
      </c>
      <c r="B75" s="32" t="s">
        <v>408</v>
      </c>
      <c r="C75" s="33" t="s">
        <v>150</v>
      </c>
      <c r="D75" s="34">
        <v>17.600000000000001</v>
      </c>
      <c r="E75" s="122">
        <v>17.600000000000001</v>
      </c>
    </row>
    <row r="76" spans="1:5" ht="24" customHeight="1" x14ac:dyDescent="0.2">
      <c r="A76" s="35" t="s">
        <v>392</v>
      </c>
      <c r="B76" s="32" t="s">
        <v>391</v>
      </c>
      <c r="C76" s="33" t="s">
        <v>137</v>
      </c>
      <c r="D76" s="34">
        <f>D77+D83</f>
        <v>986.1</v>
      </c>
      <c r="E76" s="34">
        <f>E77+E83</f>
        <v>986.1</v>
      </c>
    </row>
    <row r="77" spans="1:5" ht="18" customHeight="1" x14ac:dyDescent="0.2">
      <c r="A77" s="35" t="s">
        <v>195</v>
      </c>
      <c r="B77" s="32" t="s">
        <v>393</v>
      </c>
      <c r="C77" s="33"/>
      <c r="D77" s="34">
        <f>D78</f>
        <v>986.1</v>
      </c>
      <c r="E77" s="34">
        <f>E78</f>
        <v>986.1</v>
      </c>
    </row>
    <row r="78" spans="1:5" ht="30.75" customHeight="1" x14ac:dyDescent="0.2">
      <c r="A78" s="35" t="s">
        <v>395</v>
      </c>
      <c r="B78" s="32" t="s">
        <v>394</v>
      </c>
      <c r="C78" s="33" t="s">
        <v>137</v>
      </c>
      <c r="D78" s="34">
        <f>D79+D81</f>
        <v>986.1</v>
      </c>
      <c r="E78" s="34">
        <f>E79+E81</f>
        <v>986.1</v>
      </c>
    </row>
    <row r="79" spans="1:5" ht="50.25" customHeight="1" x14ac:dyDescent="0.2">
      <c r="A79" s="36" t="s">
        <v>141</v>
      </c>
      <c r="B79" s="32" t="s">
        <v>394</v>
      </c>
      <c r="C79" s="33" t="s">
        <v>142</v>
      </c>
      <c r="D79" s="34">
        <f>D80</f>
        <v>911.1</v>
      </c>
      <c r="E79" s="34">
        <f>E80</f>
        <v>911.1</v>
      </c>
    </row>
    <row r="80" spans="1:5" ht="23.25" customHeight="1" x14ac:dyDescent="0.2">
      <c r="A80" s="36" t="s">
        <v>143</v>
      </c>
      <c r="B80" s="32" t="s">
        <v>394</v>
      </c>
      <c r="C80" s="33" t="s">
        <v>144</v>
      </c>
      <c r="D80" s="34">
        <v>911.1</v>
      </c>
      <c r="E80" s="122">
        <v>911.1</v>
      </c>
    </row>
    <row r="81" spans="1:5" ht="33.75" customHeight="1" x14ac:dyDescent="0.2">
      <c r="A81" s="36" t="s">
        <v>226</v>
      </c>
      <c r="B81" s="32" t="s">
        <v>394</v>
      </c>
      <c r="C81" s="33" t="s">
        <v>138</v>
      </c>
      <c r="D81" s="34">
        <f>D82</f>
        <v>75</v>
      </c>
      <c r="E81" s="34">
        <f>E82</f>
        <v>75</v>
      </c>
    </row>
    <row r="82" spans="1:5" ht="29.25" customHeight="1" x14ac:dyDescent="0.2">
      <c r="A82" s="36" t="s">
        <v>139</v>
      </c>
      <c r="B82" s="32" t="s">
        <v>394</v>
      </c>
      <c r="C82" s="33" t="s">
        <v>140</v>
      </c>
      <c r="D82" s="34">
        <v>75</v>
      </c>
      <c r="E82" s="122">
        <v>75</v>
      </c>
    </row>
    <row r="83" spans="1:5" ht="27" customHeight="1" x14ac:dyDescent="0.2">
      <c r="A83" s="36" t="s">
        <v>396</v>
      </c>
      <c r="B83" s="32" t="s">
        <v>397</v>
      </c>
      <c r="C83" s="33"/>
      <c r="D83" s="34">
        <f t="shared" ref="D83:E85" si="8">D84</f>
        <v>0</v>
      </c>
      <c r="E83" s="34">
        <f t="shared" si="8"/>
        <v>0</v>
      </c>
    </row>
    <row r="84" spans="1:5" ht="38.25" customHeight="1" x14ac:dyDescent="0.2">
      <c r="A84" s="36" t="s">
        <v>399</v>
      </c>
      <c r="B84" s="178" t="s">
        <v>398</v>
      </c>
      <c r="C84" s="33"/>
      <c r="D84" s="34">
        <f t="shared" si="8"/>
        <v>0</v>
      </c>
      <c r="E84" s="34">
        <f t="shared" si="8"/>
        <v>0</v>
      </c>
    </row>
    <row r="85" spans="1:5" ht="35.25" customHeight="1" x14ac:dyDescent="0.2">
      <c r="A85" s="36" t="s">
        <v>226</v>
      </c>
      <c r="B85" s="178" t="s">
        <v>398</v>
      </c>
      <c r="C85" s="33" t="s">
        <v>138</v>
      </c>
      <c r="D85" s="34">
        <f t="shared" si="8"/>
        <v>0</v>
      </c>
      <c r="E85" s="34">
        <f t="shared" si="8"/>
        <v>0</v>
      </c>
    </row>
    <row r="86" spans="1:5" ht="23.25" customHeight="1" x14ac:dyDescent="0.2">
      <c r="A86" s="36" t="s">
        <v>139</v>
      </c>
      <c r="B86" s="178" t="s">
        <v>398</v>
      </c>
      <c r="C86" s="33" t="s">
        <v>140</v>
      </c>
      <c r="D86" s="34"/>
      <c r="E86" s="122"/>
    </row>
    <row r="87" spans="1:5" ht="18" customHeight="1" x14ac:dyDescent="0.2">
      <c r="A87" s="35" t="s">
        <v>196</v>
      </c>
      <c r="B87" s="32" t="s">
        <v>401</v>
      </c>
      <c r="C87" s="33" t="s">
        <v>137</v>
      </c>
      <c r="D87" s="34">
        <f t="shared" ref="D87:E90" si="9">D88</f>
        <v>0</v>
      </c>
      <c r="E87" s="34">
        <f t="shared" si="9"/>
        <v>0</v>
      </c>
    </row>
    <row r="88" spans="1:5" ht="27.75" customHeight="1" x14ac:dyDescent="0.2">
      <c r="A88" s="35" t="s">
        <v>402</v>
      </c>
      <c r="B88" s="32" t="s">
        <v>403</v>
      </c>
      <c r="C88" s="33" t="s">
        <v>137</v>
      </c>
      <c r="D88" s="34">
        <f t="shared" si="9"/>
        <v>0</v>
      </c>
      <c r="E88" s="34">
        <f t="shared" si="9"/>
        <v>0</v>
      </c>
    </row>
    <row r="89" spans="1:5" ht="26.25" customHeight="1" x14ac:dyDescent="0.2">
      <c r="A89" s="36" t="s">
        <v>395</v>
      </c>
      <c r="B89" s="178" t="s">
        <v>400</v>
      </c>
      <c r="C89" s="33"/>
      <c r="D89" s="34">
        <f t="shared" si="9"/>
        <v>0</v>
      </c>
      <c r="E89" s="34">
        <f t="shared" si="9"/>
        <v>0</v>
      </c>
    </row>
    <row r="90" spans="1:5" ht="30.75" customHeight="1" x14ac:dyDescent="0.2">
      <c r="A90" s="36" t="s">
        <v>226</v>
      </c>
      <c r="B90" s="178" t="s">
        <v>400</v>
      </c>
      <c r="C90" s="33">
        <v>200</v>
      </c>
      <c r="D90" s="34">
        <f t="shared" si="9"/>
        <v>0</v>
      </c>
      <c r="E90" s="34">
        <f t="shared" si="9"/>
        <v>0</v>
      </c>
    </row>
    <row r="91" spans="1:5" ht="23.25" customHeight="1" x14ac:dyDescent="0.2">
      <c r="A91" s="36" t="s">
        <v>139</v>
      </c>
      <c r="B91" s="178" t="s">
        <v>400</v>
      </c>
      <c r="C91" s="33">
        <v>240</v>
      </c>
      <c r="D91" s="34"/>
      <c r="E91" s="122"/>
    </row>
    <row r="92" spans="1:5" ht="18" customHeight="1" x14ac:dyDescent="0.2">
      <c r="A92" s="36" t="s">
        <v>353</v>
      </c>
      <c r="B92" s="32" t="s">
        <v>352</v>
      </c>
      <c r="C92" s="33"/>
      <c r="D92" s="34">
        <f>D93</f>
        <v>688</v>
      </c>
      <c r="E92" s="34">
        <f>E93</f>
        <v>765.1</v>
      </c>
    </row>
    <row r="93" spans="1:5" ht="18" customHeight="1" x14ac:dyDescent="0.2">
      <c r="A93" s="36" t="s">
        <v>213</v>
      </c>
      <c r="B93" s="32" t="s">
        <v>354</v>
      </c>
      <c r="C93" s="33"/>
      <c r="D93" s="34">
        <f>D94</f>
        <v>688</v>
      </c>
      <c r="E93" s="34">
        <f>E94</f>
        <v>765.1</v>
      </c>
    </row>
    <row r="94" spans="1:5" ht="18" customHeight="1" x14ac:dyDescent="0.2">
      <c r="A94" s="36" t="s">
        <v>192</v>
      </c>
      <c r="B94" s="32" t="s">
        <v>355</v>
      </c>
      <c r="C94" s="33"/>
      <c r="D94" s="34">
        <f>D95+D97</f>
        <v>688</v>
      </c>
      <c r="E94" s="34">
        <f>E95+E97</f>
        <v>765.1</v>
      </c>
    </row>
    <row r="95" spans="1:5" ht="18" customHeight="1" x14ac:dyDescent="0.2">
      <c r="A95" s="36" t="s">
        <v>226</v>
      </c>
      <c r="B95" s="32" t="s">
        <v>355</v>
      </c>
      <c r="C95" s="33" t="s">
        <v>138</v>
      </c>
      <c r="D95" s="34">
        <f>D96</f>
        <v>660</v>
      </c>
      <c r="E95" s="34">
        <f>E96</f>
        <v>737.1</v>
      </c>
    </row>
    <row r="96" spans="1:5" ht="18" customHeight="1" x14ac:dyDescent="0.2">
      <c r="A96" s="36" t="s">
        <v>139</v>
      </c>
      <c r="B96" s="32" t="s">
        <v>355</v>
      </c>
      <c r="C96" s="33" t="s">
        <v>140</v>
      </c>
      <c r="D96" s="34">
        <v>660</v>
      </c>
      <c r="E96" s="122">
        <v>737.1</v>
      </c>
    </row>
    <row r="97" spans="1:5" ht="18" customHeight="1" x14ac:dyDescent="0.2">
      <c r="A97" s="36" t="s">
        <v>147</v>
      </c>
      <c r="B97" s="32" t="s">
        <v>355</v>
      </c>
      <c r="C97" s="33" t="s">
        <v>148</v>
      </c>
      <c r="D97" s="34">
        <f>D98</f>
        <v>28</v>
      </c>
      <c r="E97" s="34">
        <f>E98</f>
        <v>28</v>
      </c>
    </row>
    <row r="98" spans="1:5" ht="18" customHeight="1" x14ac:dyDescent="0.2">
      <c r="A98" s="36" t="s">
        <v>149</v>
      </c>
      <c r="B98" s="32" t="s">
        <v>355</v>
      </c>
      <c r="C98" s="33" t="s">
        <v>150</v>
      </c>
      <c r="D98" s="34">
        <v>28</v>
      </c>
      <c r="E98" s="122">
        <v>28</v>
      </c>
    </row>
    <row r="99" spans="1:5" ht="28.5" customHeight="1" x14ac:dyDescent="0.2">
      <c r="A99" s="35" t="s">
        <v>428</v>
      </c>
      <c r="B99" s="32" t="s">
        <v>386</v>
      </c>
      <c r="C99" s="33" t="s">
        <v>137</v>
      </c>
      <c r="D99" s="34">
        <f t="shared" ref="D99:E102" si="10">D100</f>
        <v>10</v>
      </c>
      <c r="E99" s="34">
        <f t="shared" si="10"/>
        <v>30</v>
      </c>
    </row>
    <row r="100" spans="1:5" ht="24" customHeight="1" x14ac:dyDescent="0.2">
      <c r="A100" s="36" t="s">
        <v>232</v>
      </c>
      <c r="B100" s="32" t="s">
        <v>387</v>
      </c>
      <c r="C100" s="33"/>
      <c r="D100" s="34">
        <f t="shared" si="10"/>
        <v>10</v>
      </c>
      <c r="E100" s="34">
        <f t="shared" si="10"/>
        <v>30</v>
      </c>
    </row>
    <row r="101" spans="1:5" ht="24" customHeight="1" x14ac:dyDescent="0.2">
      <c r="A101" s="36" t="s">
        <v>192</v>
      </c>
      <c r="B101" s="32" t="s">
        <v>388</v>
      </c>
      <c r="C101" s="33"/>
      <c r="D101" s="34">
        <f t="shared" si="10"/>
        <v>10</v>
      </c>
      <c r="E101" s="34">
        <f t="shared" si="10"/>
        <v>30</v>
      </c>
    </row>
    <row r="102" spans="1:5" ht="21" customHeight="1" x14ac:dyDescent="0.2">
      <c r="A102" s="36" t="s">
        <v>226</v>
      </c>
      <c r="B102" s="32" t="s">
        <v>388</v>
      </c>
      <c r="C102" s="33" t="s">
        <v>138</v>
      </c>
      <c r="D102" s="34">
        <f t="shared" si="10"/>
        <v>10</v>
      </c>
      <c r="E102" s="34">
        <f t="shared" si="10"/>
        <v>30</v>
      </c>
    </row>
    <row r="103" spans="1:5" ht="18" customHeight="1" x14ac:dyDescent="0.2">
      <c r="A103" s="36" t="s">
        <v>139</v>
      </c>
      <c r="B103" s="32" t="s">
        <v>388</v>
      </c>
      <c r="C103" s="33" t="s">
        <v>140</v>
      </c>
      <c r="D103" s="34">
        <v>10</v>
      </c>
      <c r="E103" s="122">
        <v>30</v>
      </c>
    </row>
    <row r="104" spans="1:5" ht="37.5" customHeight="1" x14ac:dyDescent="0.2">
      <c r="A104" s="36" t="s">
        <v>474</v>
      </c>
      <c r="B104" s="32" t="s">
        <v>411</v>
      </c>
      <c r="C104" s="181"/>
      <c r="D104" s="182">
        <f>D105+D117+D122</f>
        <v>89</v>
      </c>
      <c r="E104" s="182">
        <f>E105+E117+E122</f>
        <v>98.3</v>
      </c>
    </row>
    <row r="105" spans="1:5" ht="18" customHeight="1" x14ac:dyDescent="0.2">
      <c r="A105" s="30" t="s">
        <v>152</v>
      </c>
      <c r="B105" s="32" t="s">
        <v>358</v>
      </c>
      <c r="C105" s="181"/>
      <c r="D105" s="182">
        <f>D106+D113</f>
        <v>87</v>
      </c>
      <c r="E105" s="182">
        <f>E106+E113</f>
        <v>96.3</v>
      </c>
    </row>
    <row r="106" spans="1:5" ht="18" customHeight="1" x14ac:dyDescent="0.2">
      <c r="A106" s="36" t="s">
        <v>363</v>
      </c>
      <c r="B106" s="32" t="s">
        <v>364</v>
      </c>
      <c r="C106" s="33"/>
      <c r="D106" s="34">
        <f>D107+D110</f>
        <v>15</v>
      </c>
      <c r="E106" s="34">
        <f>E107+E110</f>
        <v>24.299999999999997</v>
      </c>
    </row>
    <row r="107" spans="1:5" ht="18" customHeight="1" x14ac:dyDescent="0.2">
      <c r="A107" s="36" t="s">
        <v>294</v>
      </c>
      <c r="B107" s="32" t="s">
        <v>365</v>
      </c>
      <c r="C107" s="33"/>
      <c r="D107" s="34">
        <f>D108</f>
        <v>12</v>
      </c>
      <c r="E107" s="34">
        <f>E108</f>
        <v>19.399999999999999</v>
      </c>
    </row>
    <row r="108" spans="1:5" ht="18" customHeight="1" x14ac:dyDescent="0.2">
      <c r="A108" s="36" t="s">
        <v>141</v>
      </c>
      <c r="B108" s="32" t="s">
        <v>365</v>
      </c>
      <c r="C108" s="33">
        <v>100</v>
      </c>
      <c r="D108" s="34">
        <f>+D109</f>
        <v>12</v>
      </c>
      <c r="E108" s="34">
        <f>+E109</f>
        <v>19.399999999999999</v>
      </c>
    </row>
    <row r="109" spans="1:5" ht="18" customHeight="1" x14ac:dyDescent="0.2">
      <c r="A109" s="36" t="s">
        <v>143</v>
      </c>
      <c r="B109" s="32" t="s">
        <v>365</v>
      </c>
      <c r="C109" s="33">
        <v>110</v>
      </c>
      <c r="D109" s="34">
        <v>12</v>
      </c>
      <c r="E109" s="122">
        <v>19.399999999999999</v>
      </c>
    </row>
    <row r="110" spans="1:5" ht="18" customHeight="1" x14ac:dyDescent="0.2">
      <c r="A110" s="36" t="s">
        <v>295</v>
      </c>
      <c r="B110" s="32" t="s">
        <v>366</v>
      </c>
      <c r="C110" s="33"/>
      <c r="D110" s="37">
        <f>+D111</f>
        <v>3</v>
      </c>
      <c r="E110" s="37">
        <f>+E111</f>
        <v>4.9000000000000004</v>
      </c>
    </row>
    <row r="111" spans="1:5" ht="18" customHeight="1" x14ac:dyDescent="0.2">
      <c r="A111" s="36" t="s">
        <v>141</v>
      </c>
      <c r="B111" s="32" t="s">
        <v>366</v>
      </c>
      <c r="C111" s="33">
        <v>100</v>
      </c>
      <c r="D111" s="37">
        <f>D112</f>
        <v>3</v>
      </c>
      <c r="E111" s="37">
        <f>E112</f>
        <v>4.9000000000000004</v>
      </c>
    </row>
    <row r="112" spans="1:5" ht="18" customHeight="1" x14ac:dyDescent="0.2">
      <c r="A112" s="36" t="s">
        <v>143</v>
      </c>
      <c r="B112" s="32" t="s">
        <v>366</v>
      </c>
      <c r="C112" s="33">
        <v>110</v>
      </c>
      <c r="D112" s="34">
        <v>3</v>
      </c>
      <c r="E112" s="122">
        <v>4.9000000000000004</v>
      </c>
    </row>
    <row r="113" spans="1:5" ht="18" customHeight="1" x14ac:dyDescent="0.2">
      <c r="A113" s="36" t="s">
        <v>361</v>
      </c>
      <c r="B113" s="32" t="s">
        <v>360</v>
      </c>
      <c r="C113" s="33"/>
      <c r="D113" s="34">
        <f t="shared" ref="D113:E115" si="11">D114</f>
        <v>72</v>
      </c>
      <c r="E113" s="34">
        <f t="shared" si="11"/>
        <v>72</v>
      </c>
    </row>
    <row r="114" spans="1:5" ht="18" customHeight="1" x14ac:dyDescent="0.2">
      <c r="A114" s="36" t="s">
        <v>362</v>
      </c>
      <c r="B114" s="177" t="s">
        <v>359</v>
      </c>
      <c r="C114" s="33"/>
      <c r="D114" s="34">
        <f t="shared" si="11"/>
        <v>72</v>
      </c>
      <c r="E114" s="34">
        <f t="shared" si="11"/>
        <v>72</v>
      </c>
    </row>
    <row r="115" spans="1:5" ht="18" customHeight="1" x14ac:dyDescent="0.2">
      <c r="A115" s="36" t="s">
        <v>226</v>
      </c>
      <c r="B115" s="177" t="s">
        <v>359</v>
      </c>
      <c r="C115" s="33">
        <v>200</v>
      </c>
      <c r="D115" s="34">
        <f t="shared" si="11"/>
        <v>72</v>
      </c>
      <c r="E115" s="34">
        <f t="shared" si="11"/>
        <v>72</v>
      </c>
    </row>
    <row r="116" spans="1:5" ht="18" customHeight="1" x14ac:dyDescent="0.2">
      <c r="A116" s="36" t="s">
        <v>139</v>
      </c>
      <c r="B116" s="177" t="s">
        <v>359</v>
      </c>
      <c r="C116" s="33">
        <v>240</v>
      </c>
      <c r="D116" s="34">
        <v>72</v>
      </c>
      <c r="E116" s="122">
        <v>72</v>
      </c>
    </row>
    <row r="117" spans="1:5" ht="18" customHeight="1" x14ac:dyDescent="0.2">
      <c r="A117" s="36" t="s">
        <v>412</v>
      </c>
      <c r="B117" s="32" t="s">
        <v>414</v>
      </c>
      <c r="C117" s="33"/>
      <c r="D117" s="34">
        <f t="shared" ref="D117:E120" si="12">D118</f>
        <v>1</v>
      </c>
      <c r="E117" s="34">
        <f t="shared" si="12"/>
        <v>1</v>
      </c>
    </row>
    <row r="118" spans="1:5" ht="18" customHeight="1" x14ac:dyDescent="0.2">
      <c r="A118" s="36" t="s">
        <v>413</v>
      </c>
      <c r="B118" s="32" t="s">
        <v>415</v>
      </c>
      <c r="C118" s="33"/>
      <c r="D118" s="34">
        <f t="shared" si="12"/>
        <v>1</v>
      </c>
      <c r="E118" s="34">
        <f t="shared" si="12"/>
        <v>1</v>
      </c>
    </row>
    <row r="119" spans="1:5" ht="18" customHeight="1" x14ac:dyDescent="0.2">
      <c r="A119" s="36" t="s">
        <v>192</v>
      </c>
      <c r="B119" s="32" t="s">
        <v>416</v>
      </c>
      <c r="C119" s="33"/>
      <c r="D119" s="34">
        <f t="shared" si="12"/>
        <v>1</v>
      </c>
      <c r="E119" s="34">
        <f t="shared" si="12"/>
        <v>1</v>
      </c>
    </row>
    <row r="120" spans="1:5" ht="18" customHeight="1" x14ac:dyDescent="0.2">
      <c r="A120" s="36" t="s">
        <v>226</v>
      </c>
      <c r="B120" s="32" t="s">
        <v>416</v>
      </c>
      <c r="C120" s="33">
        <v>200</v>
      </c>
      <c r="D120" s="34">
        <f t="shared" si="12"/>
        <v>1</v>
      </c>
      <c r="E120" s="34">
        <f t="shared" si="12"/>
        <v>1</v>
      </c>
    </row>
    <row r="121" spans="1:5" ht="18" customHeight="1" x14ac:dyDescent="0.2">
      <c r="A121" s="36" t="s">
        <v>139</v>
      </c>
      <c r="B121" s="32" t="s">
        <v>416</v>
      </c>
      <c r="C121" s="33">
        <v>240</v>
      </c>
      <c r="D121" s="34">
        <v>1</v>
      </c>
      <c r="E121" s="122">
        <v>1</v>
      </c>
    </row>
    <row r="122" spans="1:5" ht="18" customHeight="1" x14ac:dyDescent="0.2">
      <c r="A122" s="36" t="s">
        <v>418</v>
      </c>
      <c r="B122" s="32" t="s">
        <v>417</v>
      </c>
      <c r="C122" s="33"/>
      <c r="D122" s="34">
        <f t="shared" ref="D122:E125" si="13">D123</f>
        <v>1</v>
      </c>
      <c r="E122" s="34">
        <f t="shared" si="13"/>
        <v>1</v>
      </c>
    </row>
    <row r="123" spans="1:5" ht="18" customHeight="1" x14ac:dyDescent="0.2">
      <c r="A123" s="36" t="s">
        <v>419</v>
      </c>
      <c r="B123" s="32" t="s">
        <v>420</v>
      </c>
      <c r="C123" s="33"/>
      <c r="D123" s="34">
        <f t="shared" si="13"/>
        <v>1</v>
      </c>
      <c r="E123" s="34">
        <f t="shared" si="13"/>
        <v>1</v>
      </c>
    </row>
    <row r="124" spans="1:5" ht="18" customHeight="1" x14ac:dyDescent="0.2">
      <c r="A124" s="36" t="s">
        <v>192</v>
      </c>
      <c r="B124" s="32" t="s">
        <v>421</v>
      </c>
      <c r="C124" s="33"/>
      <c r="D124" s="34">
        <f t="shared" si="13"/>
        <v>1</v>
      </c>
      <c r="E124" s="34">
        <f t="shared" si="13"/>
        <v>1</v>
      </c>
    </row>
    <row r="125" spans="1:5" ht="18" customHeight="1" x14ac:dyDescent="0.2">
      <c r="A125" s="36" t="s">
        <v>226</v>
      </c>
      <c r="B125" s="32" t="s">
        <v>421</v>
      </c>
      <c r="C125" s="33">
        <v>200</v>
      </c>
      <c r="D125" s="34">
        <f t="shared" si="13"/>
        <v>1</v>
      </c>
      <c r="E125" s="34">
        <f t="shared" si="13"/>
        <v>1</v>
      </c>
    </row>
    <row r="126" spans="1:5" ht="18" customHeight="1" x14ac:dyDescent="0.2">
      <c r="A126" s="36" t="s">
        <v>139</v>
      </c>
      <c r="B126" s="32" t="s">
        <v>421</v>
      </c>
      <c r="C126" s="33">
        <v>240</v>
      </c>
      <c r="D126" s="34">
        <v>1</v>
      </c>
      <c r="E126" s="122">
        <v>1</v>
      </c>
    </row>
    <row r="127" spans="1:5" ht="36" customHeight="1" x14ac:dyDescent="0.2">
      <c r="A127" s="35" t="s">
        <v>375</v>
      </c>
      <c r="B127" s="32" t="s">
        <v>374</v>
      </c>
      <c r="C127" s="181"/>
      <c r="D127" s="183">
        <f>D128+D136</f>
        <v>3578</v>
      </c>
      <c r="E127" s="183">
        <f>E128+E136</f>
        <v>3578</v>
      </c>
    </row>
    <row r="128" spans="1:5" ht="18" customHeight="1" x14ac:dyDescent="0.2">
      <c r="A128" s="35" t="s">
        <v>151</v>
      </c>
      <c r="B128" s="32" t="s">
        <v>381</v>
      </c>
      <c r="C128" s="33" t="s">
        <v>137</v>
      </c>
      <c r="D128" s="34">
        <f>D129</f>
        <v>3333.4</v>
      </c>
      <c r="E128" s="34">
        <f>E129</f>
        <v>3333.4</v>
      </c>
    </row>
    <row r="129" spans="1:5" ht="18" customHeight="1" x14ac:dyDescent="0.2">
      <c r="A129" s="35" t="s">
        <v>383</v>
      </c>
      <c r="B129" s="32" t="s">
        <v>382</v>
      </c>
      <c r="C129" s="33" t="s">
        <v>137</v>
      </c>
      <c r="D129" s="34">
        <f>D130+D133</f>
        <v>3333.4</v>
      </c>
      <c r="E129" s="34">
        <f>E130+E133</f>
        <v>3333.4</v>
      </c>
    </row>
    <row r="130" spans="1:5" ht="18" customHeight="1" x14ac:dyDescent="0.2">
      <c r="A130" s="35" t="s">
        <v>384</v>
      </c>
      <c r="B130" s="32" t="s">
        <v>429</v>
      </c>
      <c r="C130" s="33"/>
      <c r="D130" s="34">
        <f>D131</f>
        <v>3000</v>
      </c>
      <c r="E130" s="34">
        <f>E131</f>
        <v>3000</v>
      </c>
    </row>
    <row r="131" spans="1:5" ht="18" customHeight="1" x14ac:dyDescent="0.2">
      <c r="A131" s="36" t="s">
        <v>226</v>
      </c>
      <c r="B131" s="32" t="s">
        <v>429</v>
      </c>
      <c r="C131" s="33" t="s">
        <v>138</v>
      </c>
      <c r="D131" s="34">
        <f>D132</f>
        <v>3000</v>
      </c>
      <c r="E131" s="34">
        <f>E132</f>
        <v>3000</v>
      </c>
    </row>
    <row r="132" spans="1:5" ht="18" customHeight="1" x14ac:dyDescent="0.2">
      <c r="A132" s="36" t="s">
        <v>139</v>
      </c>
      <c r="B132" s="32" t="s">
        <v>429</v>
      </c>
      <c r="C132" s="33" t="s">
        <v>140</v>
      </c>
      <c r="D132" s="34">
        <v>3000</v>
      </c>
      <c r="E132" s="122">
        <v>3000</v>
      </c>
    </row>
    <row r="133" spans="1:5" ht="18" customHeight="1" x14ac:dyDescent="0.2">
      <c r="A133" s="36" t="s">
        <v>385</v>
      </c>
      <c r="B133" s="32" t="s">
        <v>430</v>
      </c>
      <c r="C133" s="33"/>
      <c r="D133" s="34">
        <f>D134</f>
        <v>333.4</v>
      </c>
      <c r="E133" s="34">
        <f>E134</f>
        <v>333.4</v>
      </c>
    </row>
    <row r="134" spans="1:5" ht="18" customHeight="1" x14ac:dyDescent="0.2">
      <c r="A134" s="36" t="s">
        <v>226</v>
      </c>
      <c r="B134" s="32" t="s">
        <v>430</v>
      </c>
      <c r="C134" s="33">
        <v>200</v>
      </c>
      <c r="D134" s="34">
        <f>D135</f>
        <v>333.4</v>
      </c>
      <c r="E134" s="34">
        <f>E135</f>
        <v>333.4</v>
      </c>
    </row>
    <row r="135" spans="1:5" ht="18" customHeight="1" x14ac:dyDescent="0.2">
      <c r="A135" s="36" t="s">
        <v>139</v>
      </c>
      <c r="B135" s="32" t="s">
        <v>430</v>
      </c>
      <c r="C135" s="33">
        <v>240</v>
      </c>
      <c r="D135" s="34">
        <v>333.4</v>
      </c>
      <c r="E135" s="122">
        <v>333.4</v>
      </c>
    </row>
    <row r="136" spans="1:5" ht="18" customHeight="1" x14ac:dyDescent="0.2">
      <c r="A136" s="35" t="s">
        <v>376</v>
      </c>
      <c r="B136" s="32" t="s">
        <v>377</v>
      </c>
      <c r="C136" s="33" t="s">
        <v>137</v>
      </c>
      <c r="D136" s="34">
        <f t="shared" ref="D136:E142" si="14">D137</f>
        <v>244.6</v>
      </c>
      <c r="E136" s="34">
        <f t="shared" si="14"/>
        <v>244.6</v>
      </c>
    </row>
    <row r="137" spans="1:5" ht="18" customHeight="1" x14ac:dyDescent="0.2">
      <c r="A137" s="35" t="s">
        <v>197</v>
      </c>
      <c r="B137" s="32" t="s">
        <v>378</v>
      </c>
      <c r="C137" s="33"/>
      <c r="D137" s="34">
        <f>D141+D138</f>
        <v>244.6</v>
      </c>
      <c r="E137" s="34">
        <f>E141+E138</f>
        <v>244.6</v>
      </c>
    </row>
    <row r="138" spans="1:5" ht="18" customHeight="1" x14ac:dyDescent="0.2">
      <c r="A138" s="35" t="s">
        <v>379</v>
      </c>
      <c r="B138" s="177" t="s">
        <v>380</v>
      </c>
      <c r="C138" s="33"/>
      <c r="D138" s="34">
        <f>D139</f>
        <v>0</v>
      </c>
      <c r="E138" s="34">
        <f>E139</f>
        <v>0</v>
      </c>
    </row>
    <row r="139" spans="1:5" ht="18" customHeight="1" x14ac:dyDescent="0.2">
      <c r="A139" s="35" t="s">
        <v>199</v>
      </c>
      <c r="B139" s="177" t="s">
        <v>380</v>
      </c>
      <c r="C139" s="33">
        <v>600</v>
      </c>
      <c r="D139" s="34">
        <f>D140</f>
        <v>0</v>
      </c>
      <c r="E139" s="34">
        <f>E140</f>
        <v>0</v>
      </c>
    </row>
    <row r="140" spans="1:5" ht="18" customHeight="1" x14ac:dyDescent="0.2">
      <c r="A140" s="35" t="s">
        <v>198</v>
      </c>
      <c r="B140" s="177" t="s">
        <v>380</v>
      </c>
      <c r="C140" s="33">
        <v>630</v>
      </c>
      <c r="D140" s="34"/>
      <c r="E140" s="122"/>
    </row>
    <row r="141" spans="1:5" ht="18" customHeight="1" x14ac:dyDescent="0.2">
      <c r="A141" s="35" t="s">
        <v>192</v>
      </c>
      <c r="B141" s="32" t="s">
        <v>410</v>
      </c>
      <c r="C141" s="33"/>
      <c r="D141" s="34">
        <f t="shared" si="14"/>
        <v>244.6</v>
      </c>
      <c r="E141" s="34">
        <f t="shared" si="14"/>
        <v>244.6</v>
      </c>
    </row>
    <row r="142" spans="1:5" ht="18" customHeight="1" x14ac:dyDescent="0.2">
      <c r="A142" s="36" t="s">
        <v>226</v>
      </c>
      <c r="B142" s="32" t="s">
        <v>410</v>
      </c>
      <c r="C142" s="33" t="s">
        <v>138</v>
      </c>
      <c r="D142" s="34">
        <f t="shared" si="14"/>
        <v>244.6</v>
      </c>
      <c r="E142" s="34">
        <f t="shared" si="14"/>
        <v>244.6</v>
      </c>
    </row>
    <row r="143" spans="1:5" ht="18" customHeight="1" x14ac:dyDescent="0.2">
      <c r="A143" s="36" t="s">
        <v>139</v>
      </c>
      <c r="B143" s="32" t="s">
        <v>410</v>
      </c>
      <c r="C143" s="33" t="s">
        <v>140</v>
      </c>
      <c r="D143" s="34">
        <v>244.6</v>
      </c>
      <c r="E143" s="122">
        <v>244.6</v>
      </c>
    </row>
    <row r="144" spans="1:5" ht="18" customHeight="1" x14ac:dyDescent="0.2">
      <c r="A144" s="36" t="s">
        <v>475</v>
      </c>
      <c r="B144" s="49">
        <v>8400000000</v>
      </c>
      <c r="C144" s="33"/>
      <c r="D144" s="34">
        <f t="shared" ref="D144:E148" si="15">D145</f>
        <v>1780.2</v>
      </c>
      <c r="E144" s="34">
        <f t="shared" si="15"/>
        <v>1815.8</v>
      </c>
    </row>
    <row r="145" spans="1:5" ht="18" customHeight="1" x14ac:dyDescent="0.2">
      <c r="A145" s="36" t="s">
        <v>271</v>
      </c>
      <c r="B145" s="49">
        <v>8410000000</v>
      </c>
      <c r="C145" s="33"/>
      <c r="D145" s="34">
        <f t="shared" si="15"/>
        <v>1780.2</v>
      </c>
      <c r="E145" s="34">
        <f t="shared" si="15"/>
        <v>1815.8</v>
      </c>
    </row>
    <row r="146" spans="1:5" ht="18" customHeight="1" x14ac:dyDescent="0.2">
      <c r="A146" s="36" t="s">
        <v>272</v>
      </c>
      <c r="B146" s="49">
        <v>8410100000</v>
      </c>
      <c r="C146" s="33"/>
      <c r="D146" s="34">
        <f t="shared" si="15"/>
        <v>1780.2</v>
      </c>
      <c r="E146" s="34">
        <f t="shared" si="15"/>
        <v>1815.8</v>
      </c>
    </row>
    <row r="147" spans="1:5" ht="18" customHeight="1" x14ac:dyDescent="0.2">
      <c r="A147" s="36" t="s">
        <v>192</v>
      </c>
      <c r="B147" s="49">
        <v>8410199990</v>
      </c>
      <c r="C147" s="33"/>
      <c r="D147" s="34">
        <f t="shared" si="15"/>
        <v>1780.2</v>
      </c>
      <c r="E147" s="34">
        <f t="shared" si="15"/>
        <v>1815.8</v>
      </c>
    </row>
    <row r="148" spans="1:5" ht="18" customHeight="1" x14ac:dyDescent="0.2">
      <c r="A148" s="36" t="s">
        <v>226</v>
      </c>
      <c r="B148" s="49">
        <v>8410199990</v>
      </c>
      <c r="C148" s="33">
        <v>200</v>
      </c>
      <c r="D148" s="34">
        <f t="shared" si="15"/>
        <v>1780.2</v>
      </c>
      <c r="E148" s="34">
        <f t="shared" si="15"/>
        <v>1815.8</v>
      </c>
    </row>
    <row r="149" spans="1:5" ht="18" customHeight="1" x14ac:dyDescent="0.2">
      <c r="A149" s="36" t="s">
        <v>139</v>
      </c>
      <c r="B149" s="49">
        <v>8410199990</v>
      </c>
      <c r="C149" s="33">
        <v>240</v>
      </c>
      <c r="D149" s="34">
        <v>1780.2</v>
      </c>
      <c r="E149" s="122">
        <v>1815.8</v>
      </c>
    </row>
    <row r="150" spans="1:5" x14ac:dyDescent="0.2">
      <c r="A150" s="50"/>
      <c r="B150" s="51"/>
      <c r="C150" s="52" t="s">
        <v>233</v>
      </c>
      <c r="D150" s="53">
        <f>D7+D24+D35+D66+D92+D99+D104+D127+D144</f>
        <v>30909.100000000002</v>
      </c>
      <c r="E150" s="53">
        <f>E7+E24+E35+E66+E92+E99+E104+E127+E144</f>
        <v>31929.799999999996</v>
      </c>
    </row>
    <row r="151" spans="1:5" ht="27" customHeight="1" x14ac:dyDescent="0.2">
      <c r="A151" s="20"/>
      <c r="B151" s="20"/>
      <c r="D151" s="54">
        <v>30909.1</v>
      </c>
      <c r="E151" s="175">
        <v>31929.8</v>
      </c>
    </row>
    <row r="152" spans="1:5" x14ac:dyDescent="0.2">
      <c r="A152" s="20"/>
      <c r="B152" s="20"/>
      <c r="D152" s="48">
        <f>D150-D151</f>
        <v>0</v>
      </c>
      <c r="E152" s="186">
        <f>E150-E151</f>
        <v>0</v>
      </c>
    </row>
    <row r="153" spans="1:5" x14ac:dyDescent="0.2">
      <c r="A153" s="20"/>
      <c r="B153" s="20"/>
      <c r="D153" s="54"/>
    </row>
    <row r="154" spans="1:5" x14ac:dyDescent="0.2">
      <c r="A154" s="20"/>
      <c r="B154" s="20"/>
    </row>
    <row r="155" spans="1:5" ht="26.25" customHeight="1" x14ac:dyDescent="0.2">
      <c r="A155" s="20"/>
      <c r="B155" s="20"/>
    </row>
    <row r="156" spans="1:5" ht="26.25" customHeight="1" x14ac:dyDescent="0.2">
      <c r="A156" s="20"/>
      <c r="B156" s="20"/>
    </row>
    <row r="157" spans="1:5" ht="43.5" customHeight="1" x14ac:dyDescent="0.2">
      <c r="A157" s="20"/>
      <c r="B157" s="20"/>
    </row>
    <row r="158" spans="1:5" x14ac:dyDescent="0.2">
      <c r="A158" s="20"/>
      <c r="B158" s="20"/>
    </row>
    <row r="159" spans="1:5" x14ac:dyDescent="0.2">
      <c r="A159" s="20"/>
      <c r="B159" s="20"/>
    </row>
    <row r="160" spans="1:5" x14ac:dyDescent="0.2">
      <c r="A160" s="20"/>
      <c r="B160" s="20"/>
    </row>
    <row r="161" spans="1:2" ht="30" customHeight="1" x14ac:dyDescent="0.2">
      <c r="A161" s="20"/>
      <c r="B161" s="20"/>
    </row>
    <row r="162" spans="1:2" ht="15" customHeight="1" x14ac:dyDescent="0.2">
      <c r="A162" s="20"/>
      <c r="B162" s="20"/>
    </row>
    <row r="163" spans="1:2" ht="31.5" customHeight="1" x14ac:dyDescent="0.2">
      <c r="A163" s="20"/>
      <c r="B163" s="20"/>
    </row>
    <row r="164" spans="1:2" ht="32.25" customHeight="1" x14ac:dyDescent="0.2">
      <c r="A164" s="20"/>
      <c r="B164" s="20"/>
    </row>
    <row r="165" spans="1:2" x14ac:dyDescent="0.2">
      <c r="A165" s="20"/>
      <c r="B165" s="20"/>
    </row>
  </sheetData>
  <autoFilter ref="A6:D152"/>
  <mergeCells count="6">
    <mergeCell ref="D1:E1"/>
    <mergeCell ref="A2:D3"/>
    <mergeCell ref="A5:A6"/>
    <mergeCell ref="B5:B6"/>
    <mergeCell ref="C5:C6"/>
    <mergeCell ref="D5:E5"/>
  </mergeCells>
  <pageMargins left="0" right="0" top="0" bottom="0" header="0" footer="0"/>
  <pageSetup paperSize="9" scale="9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D31"/>
  <sheetViews>
    <sheetView view="pageLayout" zoomScaleNormal="100" workbookViewId="0">
      <selection activeCell="E22" sqref="E22"/>
    </sheetView>
  </sheetViews>
  <sheetFormatPr defaultRowHeight="11.25" x14ac:dyDescent="0.2"/>
  <cols>
    <col min="1" max="1" width="47.7109375" style="55" customWidth="1"/>
    <col min="2" max="2" width="7" style="56" customWidth="1"/>
    <col min="3" max="3" width="9.5703125" style="56" customWidth="1"/>
    <col min="4" max="4" width="19.28515625" style="56" customWidth="1"/>
    <col min="5" max="16384" width="9.140625" style="55"/>
  </cols>
  <sheetData>
    <row r="1" spans="1:4" ht="62.25" customHeight="1" x14ac:dyDescent="0.2">
      <c r="B1" s="57"/>
      <c r="C1" s="57"/>
      <c r="D1" s="70" t="s">
        <v>312</v>
      </c>
    </row>
    <row r="3" spans="1:4" ht="24.75" customHeight="1" x14ac:dyDescent="0.2">
      <c r="A3" s="219" t="s">
        <v>438</v>
      </c>
      <c r="B3" s="219"/>
      <c r="C3" s="219"/>
      <c r="D3" s="219"/>
    </row>
    <row r="6" spans="1:4" ht="77.25" customHeight="1" x14ac:dyDescent="0.2">
      <c r="A6" s="58" t="s">
        <v>25</v>
      </c>
      <c r="B6" s="58" t="s">
        <v>26</v>
      </c>
      <c r="C6" s="58" t="s">
        <v>27</v>
      </c>
      <c r="D6" s="24" t="s">
        <v>437</v>
      </c>
    </row>
    <row r="7" spans="1:4" x14ac:dyDescent="0.2">
      <c r="A7" s="59" t="s">
        <v>30</v>
      </c>
      <c r="B7" s="60">
        <v>1</v>
      </c>
      <c r="C7" s="60">
        <v>0</v>
      </c>
      <c r="D7" s="61">
        <f>D8+D9+D11+D12+D10</f>
        <v>18233.300000000003</v>
      </c>
    </row>
    <row r="8" spans="1:4" ht="25.5" customHeight="1" x14ac:dyDescent="0.2">
      <c r="A8" s="59" t="s">
        <v>31</v>
      </c>
      <c r="B8" s="60">
        <v>1</v>
      </c>
      <c r="C8" s="64">
        <v>2</v>
      </c>
      <c r="D8" s="61">
        <v>1875</v>
      </c>
    </row>
    <row r="9" spans="1:4" ht="35.25" customHeight="1" x14ac:dyDescent="0.2">
      <c r="A9" s="59" t="s">
        <v>32</v>
      </c>
      <c r="B9" s="60">
        <v>1</v>
      </c>
      <c r="C9" s="64">
        <v>4</v>
      </c>
      <c r="D9" s="61">
        <v>10441</v>
      </c>
    </row>
    <row r="10" spans="1:4" ht="35.25" customHeight="1" x14ac:dyDescent="0.2">
      <c r="A10" s="62" t="s">
        <v>201</v>
      </c>
      <c r="B10" s="60">
        <v>1</v>
      </c>
      <c r="C10" s="64">
        <v>6</v>
      </c>
      <c r="D10" s="61">
        <v>20.9</v>
      </c>
    </row>
    <row r="11" spans="1:4" x14ac:dyDescent="0.2">
      <c r="A11" s="59" t="s">
        <v>33</v>
      </c>
      <c r="B11" s="60">
        <v>1</v>
      </c>
      <c r="C11" s="64">
        <v>11</v>
      </c>
      <c r="D11" s="61">
        <v>50</v>
      </c>
    </row>
    <row r="12" spans="1:4" x14ac:dyDescent="0.2">
      <c r="A12" s="63" t="s">
        <v>34</v>
      </c>
      <c r="B12" s="64">
        <v>1</v>
      </c>
      <c r="C12" s="64">
        <v>13</v>
      </c>
      <c r="D12" s="61">
        <v>5846.4</v>
      </c>
    </row>
    <row r="13" spans="1:4" x14ac:dyDescent="0.2">
      <c r="A13" s="63" t="s">
        <v>35</v>
      </c>
      <c r="B13" s="64">
        <v>2</v>
      </c>
      <c r="C13" s="64">
        <v>0</v>
      </c>
      <c r="D13" s="61">
        <f>D14</f>
        <v>435.5</v>
      </c>
    </row>
    <row r="14" spans="1:4" x14ac:dyDescent="0.2">
      <c r="A14" s="63" t="s">
        <v>36</v>
      </c>
      <c r="B14" s="64">
        <v>2</v>
      </c>
      <c r="C14" s="64">
        <v>3</v>
      </c>
      <c r="D14" s="61">
        <v>435.5</v>
      </c>
    </row>
    <row r="15" spans="1:4" ht="22.5" x14ac:dyDescent="0.2">
      <c r="A15" s="63" t="s">
        <v>37</v>
      </c>
      <c r="B15" s="64">
        <v>3</v>
      </c>
      <c r="C15" s="64">
        <v>0</v>
      </c>
      <c r="D15" s="61">
        <f>D16+D17+D18</f>
        <v>89</v>
      </c>
    </row>
    <row r="16" spans="1:4" x14ac:dyDescent="0.2">
      <c r="A16" s="63" t="s">
        <v>38</v>
      </c>
      <c r="B16" s="64">
        <v>3</v>
      </c>
      <c r="C16" s="64">
        <v>4</v>
      </c>
      <c r="D16" s="61">
        <v>72</v>
      </c>
    </row>
    <row r="17" spans="1:4" ht="24" customHeight="1" x14ac:dyDescent="0.2">
      <c r="A17" s="63" t="s">
        <v>112</v>
      </c>
      <c r="B17" s="64">
        <v>3</v>
      </c>
      <c r="C17" s="64">
        <v>9</v>
      </c>
      <c r="D17" s="61">
        <v>2</v>
      </c>
    </row>
    <row r="18" spans="1:4" ht="24" customHeight="1" x14ac:dyDescent="0.2">
      <c r="A18" s="65" t="s">
        <v>194</v>
      </c>
      <c r="B18" s="64">
        <v>3</v>
      </c>
      <c r="C18" s="64">
        <v>14</v>
      </c>
      <c r="D18" s="61">
        <v>15</v>
      </c>
    </row>
    <row r="19" spans="1:4" x14ac:dyDescent="0.2">
      <c r="A19" s="63" t="s">
        <v>39</v>
      </c>
      <c r="B19" s="64">
        <v>4</v>
      </c>
      <c r="C19" s="64">
        <v>0</v>
      </c>
      <c r="D19" s="61">
        <f>D21+D20+D22</f>
        <v>2873.1000000000004</v>
      </c>
    </row>
    <row r="20" spans="1:4" x14ac:dyDescent="0.2">
      <c r="A20" s="63" t="s">
        <v>274</v>
      </c>
      <c r="B20" s="64">
        <v>4</v>
      </c>
      <c r="C20" s="64">
        <v>9</v>
      </c>
      <c r="D20" s="61">
        <v>1745.8</v>
      </c>
    </row>
    <row r="21" spans="1:4" x14ac:dyDescent="0.2">
      <c r="A21" s="63" t="s">
        <v>40</v>
      </c>
      <c r="B21" s="64">
        <v>4</v>
      </c>
      <c r="C21" s="64">
        <v>10</v>
      </c>
      <c r="D21" s="61">
        <v>264.10000000000002</v>
      </c>
    </row>
    <row r="22" spans="1:4" x14ac:dyDescent="0.2">
      <c r="A22" s="63" t="s">
        <v>293</v>
      </c>
      <c r="B22" s="64">
        <v>4</v>
      </c>
      <c r="C22" s="64">
        <v>12</v>
      </c>
      <c r="D22" s="61">
        <v>863.2</v>
      </c>
    </row>
    <row r="23" spans="1:4" x14ac:dyDescent="0.2">
      <c r="A23" s="63" t="s">
        <v>41</v>
      </c>
      <c r="B23" s="64">
        <v>5</v>
      </c>
      <c r="C23" s="64">
        <v>0</v>
      </c>
      <c r="D23" s="61">
        <f>D24+D25+D26</f>
        <v>3294.9</v>
      </c>
    </row>
    <row r="24" spans="1:4" x14ac:dyDescent="0.2">
      <c r="A24" s="63" t="s">
        <v>134</v>
      </c>
      <c r="B24" s="64">
        <v>5</v>
      </c>
      <c r="C24" s="64">
        <v>1</v>
      </c>
      <c r="D24" s="61">
        <v>388.9</v>
      </c>
    </row>
    <row r="25" spans="1:4" x14ac:dyDescent="0.2">
      <c r="A25" s="63" t="s">
        <v>113</v>
      </c>
      <c r="B25" s="64">
        <v>5</v>
      </c>
      <c r="C25" s="64">
        <v>2</v>
      </c>
      <c r="D25" s="61">
        <v>2223</v>
      </c>
    </row>
    <row r="26" spans="1:4" x14ac:dyDescent="0.2">
      <c r="A26" s="63" t="s">
        <v>42</v>
      </c>
      <c r="B26" s="64">
        <v>5</v>
      </c>
      <c r="C26" s="64">
        <v>3</v>
      </c>
      <c r="D26" s="61">
        <v>683</v>
      </c>
    </row>
    <row r="27" spans="1:4" x14ac:dyDescent="0.2">
      <c r="A27" s="63" t="s">
        <v>126</v>
      </c>
      <c r="B27" s="64">
        <v>8</v>
      </c>
      <c r="C27" s="64">
        <v>0</v>
      </c>
      <c r="D27" s="61">
        <f>D28</f>
        <v>1193.3</v>
      </c>
    </row>
    <row r="28" spans="1:4" x14ac:dyDescent="0.2">
      <c r="A28" s="63" t="s">
        <v>43</v>
      </c>
      <c r="B28" s="64">
        <v>8</v>
      </c>
      <c r="C28" s="64">
        <v>1</v>
      </c>
      <c r="D28" s="61">
        <v>1193.3</v>
      </c>
    </row>
    <row r="29" spans="1:4" x14ac:dyDescent="0.2">
      <c r="A29" s="63" t="s">
        <v>127</v>
      </c>
      <c r="B29" s="64">
        <v>11</v>
      </c>
      <c r="C29" s="64">
        <v>0</v>
      </c>
      <c r="D29" s="61">
        <f>D30</f>
        <v>6933.1</v>
      </c>
    </row>
    <row r="30" spans="1:4" x14ac:dyDescent="0.2">
      <c r="A30" s="63" t="s">
        <v>44</v>
      </c>
      <c r="B30" s="64">
        <v>11</v>
      </c>
      <c r="C30" s="64">
        <v>1</v>
      </c>
      <c r="D30" s="61">
        <v>6933.1</v>
      </c>
    </row>
    <row r="31" spans="1:4" ht="12" thickBot="1" x14ac:dyDescent="0.25">
      <c r="A31" s="66"/>
      <c r="B31" s="67"/>
      <c r="C31" s="89" t="s">
        <v>233</v>
      </c>
      <c r="D31" s="68">
        <f>D7+D13+D15+D19+D23+D27+D29</f>
        <v>33052.200000000004</v>
      </c>
    </row>
  </sheetData>
  <autoFilter ref="A6:D31"/>
  <mergeCells count="1">
    <mergeCell ref="A3:D3"/>
  </mergeCells>
  <pageMargins left="0.7" right="0.7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32"/>
  <sheetViews>
    <sheetView view="pageLayout" topLeftCell="A10" zoomScaleNormal="100" workbookViewId="0">
      <selection activeCell="D41" sqref="D41"/>
    </sheetView>
  </sheetViews>
  <sheetFormatPr defaultRowHeight="11.25" x14ac:dyDescent="0.2"/>
  <cols>
    <col min="1" max="1" width="47.7109375" style="55" customWidth="1"/>
    <col min="2" max="2" width="7" style="56" customWidth="1"/>
    <col min="3" max="3" width="9.5703125" style="56" customWidth="1"/>
    <col min="4" max="4" width="13.28515625" style="56" customWidth="1"/>
    <col min="5" max="16384" width="9.140625" style="55"/>
  </cols>
  <sheetData>
    <row r="1" spans="1:5" ht="62.25" customHeight="1" x14ac:dyDescent="0.2">
      <c r="B1" s="57"/>
      <c r="C1" s="57"/>
      <c r="D1" s="220" t="s">
        <v>333</v>
      </c>
      <c r="E1" s="220"/>
    </row>
    <row r="3" spans="1:5" ht="24.75" customHeight="1" x14ac:dyDescent="0.2">
      <c r="A3" s="219" t="s">
        <v>440</v>
      </c>
      <c r="B3" s="219"/>
      <c r="C3" s="219"/>
      <c r="D3" s="219"/>
    </row>
    <row r="6" spans="1:5" ht="20.25" customHeight="1" x14ac:dyDescent="0.2">
      <c r="A6" s="222" t="s">
        <v>25</v>
      </c>
      <c r="B6" s="222" t="s">
        <v>26</v>
      </c>
      <c r="C6" s="222" t="s">
        <v>27</v>
      </c>
      <c r="D6" s="221" t="s">
        <v>332</v>
      </c>
      <c r="E6" s="221"/>
    </row>
    <row r="7" spans="1:5" ht="14.25" customHeight="1" x14ac:dyDescent="0.2">
      <c r="A7" s="223"/>
      <c r="B7" s="223"/>
      <c r="C7" s="223"/>
      <c r="D7" s="24" t="s">
        <v>314</v>
      </c>
      <c r="E7" s="92" t="s">
        <v>439</v>
      </c>
    </row>
    <row r="8" spans="1:5" ht="17.25" customHeight="1" x14ac:dyDescent="0.2">
      <c r="A8" s="59" t="s">
        <v>30</v>
      </c>
      <c r="B8" s="60">
        <v>1</v>
      </c>
      <c r="C8" s="60">
        <v>0</v>
      </c>
      <c r="D8" s="61">
        <f>D9+D10+D12+D13+D11</f>
        <v>17228.3</v>
      </c>
      <c r="E8" s="93">
        <f>E9+E10+E12+E13+E11</f>
        <v>18147.099999999999</v>
      </c>
    </row>
    <row r="9" spans="1:5" ht="25.5" customHeight="1" x14ac:dyDescent="0.2">
      <c r="A9" s="59" t="s">
        <v>31</v>
      </c>
      <c r="B9" s="60">
        <v>1</v>
      </c>
      <c r="C9" s="64">
        <v>2</v>
      </c>
      <c r="D9" s="61">
        <v>1875</v>
      </c>
      <c r="E9" s="92">
        <v>1875</v>
      </c>
    </row>
    <row r="10" spans="1:5" ht="35.25" customHeight="1" x14ac:dyDescent="0.2">
      <c r="A10" s="59" t="s">
        <v>32</v>
      </c>
      <c r="B10" s="60">
        <v>1</v>
      </c>
      <c r="C10" s="64">
        <v>4</v>
      </c>
      <c r="D10" s="61">
        <v>9791.2999999999993</v>
      </c>
      <c r="E10" s="92">
        <v>9925</v>
      </c>
    </row>
    <row r="11" spans="1:5" ht="35.25" customHeight="1" x14ac:dyDescent="0.2">
      <c r="A11" s="62" t="s">
        <v>201</v>
      </c>
      <c r="B11" s="60">
        <v>1</v>
      </c>
      <c r="C11" s="64">
        <v>6</v>
      </c>
      <c r="D11" s="61">
        <v>0</v>
      </c>
      <c r="E11" s="92">
        <v>0</v>
      </c>
    </row>
    <row r="12" spans="1:5" x14ac:dyDescent="0.2">
      <c r="A12" s="59" t="s">
        <v>33</v>
      </c>
      <c r="B12" s="60">
        <v>1</v>
      </c>
      <c r="C12" s="64">
        <v>11</v>
      </c>
      <c r="D12" s="61">
        <v>60</v>
      </c>
      <c r="E12" s="92">
        <v>225</v>
      </c>
    </row>
    <row r="13" spans="1:5" x14ac:dyDescent="0.2">
      <c r="A13" s="63" t="s">
        <v>34</v>
      </c>
      <c r="B13" s="64">
        <v>1</v>
      </c>
      <c r="C13" s="64">
        <v>13</v>
      </c>
      <c r="D13" s="61">
        <v>5502</v>
      </c>
      <c r="E13" s="92">
        <v>6122.1</v>
      </c>
    </row>
    <row r="14" spans="1:5" x14ac:dyDescent="0.2">
      <c r="A14" s="63" t="s">
        <v>35</v>
      </c>
      <c r="B14" s="64">
        <v>2</v>
      </c>
      <c r="C14" s="64">
        <v>0</v>
      </c>
      <c r="D14" s="61">
        <f>D15</f>
        <v>430.1</v>
      </c>
      <c r="E14" s="93">
        <f>E15</f>
        <v>445</v>
      </c>
    </row>
    <row r="15" spans="1:5" x14ac:dyDescent="0.2">
      <c r="A15" s="63" t="s">
        <v>36</v>
      </c>
      <c r="B15" s="64">
        <v>2</v>
      </c>
      <c r="C15" s="64">
        <v>3</v>
      </c>
      <c r="D15" s="61">
        <v>430.1</v>
      </c>
      <c r="E15" s="92">
        <v>445</v>
      </c>
    </row>
    <row r="16" spans="1:5" ht="22.5" x14ac:dyDescent="0.2">
      <c r="A16" s="63" t="s">
        <v>37</v>
      </c>
      <c r="B16" s="64">
        <v>3</v>
      </c>
      <c r="C16" s="64">
        <v>0</v>
      </c>
      <c r="D16" s="61">
        <f>D17+D18+D19</f>
        <v>89.9</v>
      </c>
      <c r="E16" s="93">
        <f>E17+E18+E19</f>
        <v>99.3</v>
      </c>
    </row>
    <row r="17" spans="1:5" x14ac:dyDescent="0.2">
      <c r="A17" s="63" t="s">
        <v>38</v>
      </c>
      <c r="B17" s="64">
        <v>3</v>
      </c>
      <c r="C17" s="64">
        <v>4</v>
      </c>
      <c r="D17" s="61">
        <v>72</v>
      </c>
      <c r="E17" s="92">
        <v>72</v>
      </c>
    </row>
    <row r="18" spans="1:5" ht="24" customHeight="1" x14ac:dyDescent="0.2">
      <c r="A18" s="63" t="s">
        <v>112</v>
      </c>
      <c r="B18" s="64">
        <v>3</v>
      </c>
      <c r="C18" s="64">
        <v>9</v>
      </c>
      <c r="D18" s="61">
        <v>2.9</v>
      </c>
      <c r="E18" s="195">
        <v>3</v>
      </c>
    </row>
    <row r="19" spans="1:5" ht="24" customHeight="1" x14ac:dyDescent="0.2">
      <c r="A19" s="65" t="s">
        <v>194</v>
      </c>
      <c r="B19" s="64">
        <v>3</v>
      </c>
      <c r="C19" s="64">
        <v>14</v>
      </c>
      <c r="D19" s="61">
        <v>15</v>
      </c>
      <c r="E19" s="92">
        <v>24.3</v>
      </c>
    </row>
    <row r="20" spans="1:5" x14ac:dyDescent="0.2">
      <c r="A20" s="63" t="s">
        <v>39</v>
      </c>
      <c r="B20" s="64">
        <v>4</v>
      </c>
      <c r="C20" s="64">
        <v>0</v>
      </c>
      <c r="D20" s="61">
        <f>D23+D21+D22</f>
        <v>1880.2</v>
      </c>
      <c r="E20" s="93">
        <f>E23+E21+E22</f>
        <v>1937.8</v>
      </c>
    </row>
    <row r="21" spans="1:5" x14ac:dyDescent="0.2">
      <c r="A21" s="63" t="s">
        <v>231</v>
      </c>
      <c r="B21" s="64">
        <v>4</v>
      </c>
      <c r="C21" s="64">
        <v>1</v>
      </c>
      <c r="D21" s="61">
        <v>0</v>
      </c>
      <c r="E21" s="92">
        <v>0</v>
      </c>
    </row>
    <row r="22" spans="1:5" x14ac:dyDescent="0.2">
      <c r="A22" s="63" t="s">
        <v>274</v>
      </c>
      <c r="B22" s="64">
        <v>4</v>
      </c>
      <c r="C22" s="64">
        <v>9</v>
      </c>
      <c r="D22" s="61">
        <v>1780.2</v>
      </c>
      <c r="E22" s="144">
        <v>1815.8</v>
      </c>
    </row>
    <row r="23" spans="1:5" x14ac:dyDescent="0.2">
      <c r="A23" s="63" t="s">
        <v>40</v>
      </c>
      <c r="B23" s="64">
        <v>4</v>
      </c>
      <c r="C23" s="64">
        <v>10</v>
      </c>
      <c r="D23" s="61">
        <v>100</v>
      </c>
      <c r="E23" s="92">
        <v>122</v>
      </c>
    </row>
    <row r="24" spans="1:5" x14ac:dyDescent="0.2">
      <c r="A24" s="63" t="s">
        <v>41</v>
      </c>
      <c r="B24" s="64">
        <v>5</v>
      </c>
      <c r="C24" s="64">
        <v>0</v>
      </c>
      <c r="D24" s="61">
        <f>D25+D26+D27</f>
        <v>3588</v>
      </c>
      <c r="E24" s="93">
        <f>E25+E26+E27</f>
        <v>3608</v>
      </c>
    </row>
    <row r="25" spans="1:5" x14ac:dyDescent="0.2">
      <c r="A25" s="63" t="s">
        <v>134</v>
      </c>
      <c r="B25" s="64">
        <v>5</v>
      </c>
      <c r="C25" s="64">
        <v>1</v>
      </c>
      <c r="D25" s="61">
        <v>244.6</v>
      </c>
      <c r="E25" s="92">
        <v>244.6</v>
      </c>
    </row>
    <row r="26" spans="1:5" x14ac:dyDescent="0.2">
      <c r="A26" s="63" t="s">
        <v>113</v>
      </c>
      <c r="B26" s="64">
        <v>5</v>
      </c>
      <c r="C26" s="64">
        <v>2</v>
      </c>
      <c r="D26" s="61">
        <v>3333.4</v>
      </c>
      <c r="E26" s="92">
        <v>3333.4</v>
      </c>
    </row>
    <row r="27" spans="1:5" x14ac:dyDescent="0.2">
      <c r="A27" s="63" t="s">
        <v>42</v>
      </c>
      <c r="B27" s="64">
        <v>5</v>
      </c>
      <c r="C27" s="64">
        <v>3</v>
      </c>
      <c r="D27" s="61">
        <v>10</v>
      </c>
      <c r="E27" s="92">
        <v>30</v>
      </c>
    </row>
    <row r="28" spans="1:5" x14ac:dyDescent="0.2">
      <c r="A28" s="63" t="s">
        <v>126</v>
      </c>
      <c r="B28" s="64">
        <v>8</v>
      </c>
      <c r="C28" s="64">
        <v>0</v>
      </c>
      <c r="D28" s="61">
        <f>D29</f>
        <v>986.1</v>
      </c>
      <c r="E28" s="93">
        <f>E29</f>
        <v>986.1</v>
      </c>
    </row>
    <row r="29" spans="1:5" x14ac:dyDescent="0.2">
      <c r="A29" s="63" t="s">
        <v>43</v>
      </c>
      <c r="B29" s="64">
        <v>8</v>
      </c>
      <c r="C29" s="64">
        <v>1</v>
      </c>
      <c r="D29" s="61">
        <v>986.1</v>
      </c>
      <c r="E29" s="92">
        <v>986.1</v>
      </c>
    </row>
    <row r="30" spans="1:5" x14ac:dyDescent="0.2">
      <c r="A30" s="63" t="s">
        <v>127</v>
      </c>
      <c r="B30" s="64">
        <v>11</v>
      </c>
      <c r="C30" s="64">
        <v>0</v>
      </c>
      <c r="D30" s="61">
        <f>D31</f>
        <v>6706.5</v>
      </c>
      <c r="E30" s="93">
        <f>E31</f>
        <v>6706.5</v>
      </c>
    </row>
    <row r="31" spans="1:5" x14ac:dyDescent="0.2">
      <c r="A31" s="63" t="s">
        <v>44</v>
      </c>
      <c r="B31" s="64">
        <v>11</v>
      </c>
      <c r="C31" s="64">
        <v>1</v>
      </c>
      <c r="D31" s="61">
        <v>6706.5</v>
      </c>
      <c r="E31" s="92">
        <v>6706.5</v>
      </c>
    </row>
    <row r="32" spans="1:5" ht="12" thickBot="1" x14ac:dyDescent="0.25">
      <c r="A32" s="66"/>
      <c r="B32" s="67"/>
      <c r="C32" s="89" t="s">
        <v>233</v>
      </c>
      <c r="D32" s="68">
        <f>D8+D14+D16+D20+D24+D28+D30</f>
        <v>30909.1</v>
      </c>
      <c r="E32" s="94">
        <f>E8+E14+E16+E20+E24+E28+E30</f>
        <v>31929.799999999996</v>
      </c>
    </row>
  </sheetData>
  <autoFilter ref="A6:E32">
    <filterColumn colId="3" showButton="0"/>
  </autoFilter>
  <mergeCells count="6">
    <mergeCell ref="D1:E1"/>
    <mergeCell ref="A3:D3"/>
    <mergeCell ref="D6:E6"/>
    <mergeCell ref="A6:A7"/>
    <mergeCell ref="B6:B7"/>
    <mergeCell ref="C6:C7"/>
  </mergeCells>
  <pageMargins left="0.7" right="0.7" top="0.75" bottom="0.75" header="0.3" footer="0.3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240"/>
  <sheetViews>
    <sheetView zoomScaleNormal="100" workbookViewId="0">
      <selection activeCell="J6" sqref="J6"/>
    </sheetView>
  </sheetViews>
  <sheetFormatPr defaultRowHeight="11.25" x14ac:dyDescent="0.2"/>
  <cols>
    <col min="1" max="1" width="50.42578125" style="17" customWidth="1"/>
    <col min="2" max="2" width="9.42578125" style="17" customWidth="1"/>
    <col min="3" max="3" width="5.42578125" style="18" customWidth="1"/>
    <col min="4" max="4" width="5.28515625" style="18" customWidth="1"/>
    <col min="5" max="5" width="10.5703125" style="19" customWidth="1"/>
    <col min="6" max="6" width="7.140625" style="20" customWidth="1"/>
    <col min="7" max="7" width="17.28515625" style="18" customWidth="1"/>
    <col min="8" max="16384" width="9.140625" style="20"/>
  </cols>
  <sheetData>
    <row r="1" spans="1:7" ht="44.25" customHeight="1" x14ac:dyDescent="0.2">
      <c r="F1" s="213" t="s">
        <v>478</v>
      </c>
      <c r="G1" s="213"/>
    </row>
    <row r="2" spans="1:7" ht="45" customHeight="1" x14ac:dyDescent="0.2">
      <c r="A2" s="212" t="s">
        <v>480</v>
      </c>
      <c r="B2" s="212"/>
      <c r="C2" s="212"/>
      <c r="D2" s="212"/>
      <c r="E2" s="212"/>
      <c r="F2" s="212"/>
      <c r="G2" s="212"/>
    </row>
    <row r="3" spans="1:7" ht="21" customHeight="1" x14ac:dyDescent="0.2"/>
    <row r="4" spans="1:7" x14ac:dyDescent="0.2">
      <c r="G4" s="18" t="s">
        <v>327</v>
      </c>
    </row>
    <row r="5" spans="1:7" ht="81" customHeight="1" x14ac:dyDescent="0.2">
      <c r="A5" s="181" t="s">
        <v>25</v>
      </c>
      <c r="B5" s="193" t="s">
        <v>483</v>
      </c>
      <c r="C5" s="187" t="s">
        <v>26</v>
      </c>
      <c r="D5" s="187" t="s">
        <v>27</v>
      </c>
      <c r="E5" s="188" t="s">
        <v>28</v>
      </c>
      <c r="F5" s="187" t="s">
        <v>29</v>
      </c>
      <c r="G5" s="189" t="s">
        <v>431</v>
      </c>
    </row>
    <row r="6" spans="1:7" ht="22.5" customHeight="1" x14ac:dyDescent="0.2">
      <c r="A6" s="25" t="s">
        <v>30</v>
      </c>
      <c r="B6" s="203">
        <v>650</v>
      </c>
      <c r="C6" s="26">
        <v>1</v>
      </c>
      <c r="D6" s="26">
        <v>0</v>
      </c>
      <c r="E6" s="27" t="s">
        <v>137</v>
      </c>
      <c r="F6" s="28" t="s">
        <v>137</v>
      </c>
      <c r="G6" s="29">
        <f>G7+G15+G24+G35+G41</f>
        <v>18233.3</v>
      </c>
    </row>
    <row r="7" spans="1:7" ht="22.5" customHeight="1" x14ac:dyDescent="0.2">
      <c r="A7" s="30" t="s">
        <v>31</v>
      </c>
      <c r="B7" s="203">
        <v>650</v>
      </c>
      <c r="C7" s="31">
        <v>1</v>
      </c>
      <c r="D7" s="31">
        <v>2</v>
      </c>
      <c r="E7" s="32" t="s">
        <v>137</v>
      </c>
      <c r="F7" s="33" t="s">
        <v>137</v>
      </c>
      <c r="G7" s="34">
        <f t="shared" ref="G7" si="0">G8</f>
        <v>1875</v>
      </c>
    </row>
    <row r="8" spans="1:7" ht="36.75" customHeight="1" x14ac:dyDescent="0.2">
      <c r="A8" s="35" t="s">
        <v>342</v>
      </c>
      <c r="B8" s="203">
        <v>650</v>
      </c>
      <c r="C8" s="31">
        <v>1</v>
      </c>
      <c r="D8" s="31">
        <v>2</v>
      </c>
      <c r="E8" s="32" t="s">
        <v>339</v>
      </c>
      <c r="F8" s="33" t="s">
        <v>137</v>
      </c>
      <c r="G8" s="34">
        <f>G9</f>
        <v>1875</v>
      </c>
    </row>
    <row r="9" spans="1:7" ht="35.25" customHeight="1" x14ac:dyDescent="0.2">
      <c r="A9" s="35" t="s">
        <v>210</v>
      </c>
      <c r="B9" s="203">
        <v>650</v>
      </c>
      <c r="C9" s="31">
        <v>1</v>
      </c>
      <c r="D9" s="31">
        <v>2</v>
      </c>
      <c r="E9" s="32" t="s">
        <v>340</v>
      </c>
      <c r="F9" s="33"/>
      <c r="G9" s="34">
        <f>+G10</f>
        <v>1875</v>
      </c>
    </row>
    <row r="10" spans="1:7" ht="32.25" customHeight="1" x14ac:dyDescent="0.2">
      <c r="A10" s="35" t="s">
        <v>189</v>
      </c>
      <c r="B10" s="203">
        <v>650</v>
      </c>
      <c r="C10" s="31">
        <v>1</v>
      </c>
      <c r="D10" s="31">
        <v>2</v>
      </c>
      <c r="E10" s="32" t="s">
        <v>341</v>
      </c>
      <c r="F10" s="33" t="s">
        <v>137</v>
      </c>
      <c r="G10" s="34">
        <f>G11</f>
        <v>1875</v>
      </c>
    </row>
    <row r="11" spans="1:7" ht="47.25" customHeight="1" x14ac:dyDescent="0.2">
      <c r="A11" s="36" t="s">
        <v>141</v>
      </c>
      <c r="B11" s="203">
        <v>650</v>
      </c>
      <c r="C11" s="31">
        <v>1</v>
      </c>
      <c r="D11" s="31">
        <v>2</v>
      </c>
      <c r="E11" s="32" t="s">
        <v>341</v>
      </c>
      <c r="F11" s="33" t="s">
        <v>142</v>
      </c>
      <c r="G11" s="34">
        <f>G12</f>
        <v>1875</v>
      </c>
    </row>
    <row r="12" spans="1:7" ht="25.5" customHeight="1" x14ac:dyDescent="0.2">
      <c r="A12" s="36" t="s">
        <v>145</v>
      </c>
      <c r="B12" s="203">
        <v>650</v>
      </c>
      <c r="C12" s="31">
        <v>1</v>
      </c>
      <c r="D12" s="31">
        <v>2</v>
      </c>
      <c r="E12" s="32" t="s">
        <v>341</v>
      </c>
      <c r="F12" s="33" t="s">
        <v>146</v>
      </c>
      <c r="G12" s="34">
        <f>G13+G14</f>
        <v>1875</v>
      </c>
    </row>
    <row r="13" spans="1:7" ht="25.5" customHeight="1" x14ac:dyDescent="0.2">
      <c r="A13" s="36" t="s">
        <v>203</v>
      </c>
      <c r="B13" s="203">
        <v>650</v>
      </c>
      <c r="C13" s="31"/>
      <c r="D13" s="31"/>
      <c r="E13" s="32"/>
      <c r="F13" s="33">
        <v>121</v>
      </c>
      <c r="G13" s="34">
        <v>1545</v>
      </c>
    </row>
    <row r="14" spans="1:7" ht="25.5" customHeight="1" x14ac:dyDescent="0.2">
      <c r="A14" s="36" t="s">
        <v>204</v>
      </c>
      <c r="B14" s="203">
        <v>650</v>
      </c>
      <c r="C14" s="31"/>
      <c r="D14" s="31"/>
      <c r="E14" s="32"/>
      <c r="F14" s="33">
        <v>129</v>
      </c>
      <c r="G14" s="34">
        <v>330</v>
      </c>
    </row>
    <row r="15" spans="1:7" ht="38.25" customHeight="1" x14ac:dyDescent="0.2">
      <c r="A15" s="36" t="s">
        <v>32</v>
      </c>
      <c r="B15" s="203">
        <v>650</v>
      </c>
      <c r="C15" s="31">
        <v>1</v>
      </c>
      <c r="D15" s="31">
        <v>4</v>
      </c>
      <c r="E15" s="32"/>
      <c r="F15" s="33"/>
      <c r="G15" s="34">
        <f t="shared" ref="G15:G19" si="1">G16</f>
        <v>10441</v>
      </c>
    </row>
    <row r="16" spans="1:7" ht="33.75" customHeight="1" x14ac:dyDescent="0.2">
      <c r="A16" s="35" t="s">
        <v>342</v>
      </c>
      <c r="B16" s="203">
        <v>650</v>
      </c>
      <c r="C16" s="31">
        <v>1</v>
      </c>
      <c r="D16" s="31">
        <v>4</v>
      </c>
      <c r="E16" s="32" t="s">
        <v>339</v>
      </c>
      <c r="F16" s="33" t="s">
        <v>137</v>
      </c>
      <c r="G16" s="34">
        <f>G17</f>
        <v>10441</v>
      </c>
    </row>
    <row r="17" spans="1:7" ht="33.75" customHeight="1" x14ac:dyDescent="0.2">
      <c r="A17" s="35" t="s">
        <v>211</v>
      </c>
      <c r="B17" s="203">
        <v>650</v>
      </c>
      <c r="C17" s="31">
        <v>1</v>
      </c>
      <c r="D17" s="31">
        <v>4</v>
      </c>
      <c r="E17" s="32" t="s">
        <v>340</v>
      </c>
      <c r="F17" s="33"/>
      <c r="G17" s="34">
        <f t="shared" si="1"/>
        <v>10441</v>
      </c>
    </row>
    <row r="18" spans="1:7" ht="11.25" customHeight="1" x14ac:dyDescent="0.2">
      <c r="A18" s="35" t="s">
        <v>128</v>
      </c>
      <c r="B18" s="203">
        <v>650</v>
      </c>
      <c r="C18" s="31">
        <v>1</v>
      </c>
      <c r="D18" s="31">
        <v>4</v>
      </c>
      <c r="E18" s="32" t="s">
        <v>343</v>
      </c>
      <c r="F18" s="33" t="s">
        <v>137</v>
      </c>
      <c r="G18" s="34">
        <f t="shared" si="1"/>
        <v>10441</v>
      </c>
    </row>
    <row r="19" spans="1:7" ht="45" customHeight="1" x14ac:dyDescent="0.2">
      <c r="A19" s="36" t="s">
        <v>141</v>
      </c>
      <c r="B19" s="203">
        <v>650</v>
      </c>
      <c r="C19" s="31">
        <v>1</v>
      </c>
      <c r="D19" s="31">
        <v>4</v>
      </c>
      <c r="E19" s="32" t="s">
        <v>343</v>
      </c>
      <c r="F19" s="33" t="s">
        <v>142</v>
      </c>
      <c r="G19" s="34">
        <f t="shared" si="1"/>
        <v>10441</v>
      </c>
    </row>
    <row r="20" spans="1:7" ht="22.5" x14ac:dyDescent="0.2">
      <c r="A20" s="36" t="s">
        <v>145</v>
      </c>
      <c r="B20" s="203">
        <v>650</v>
      </c>
      <c r="C20" s="31">
        <v>1</v>
      </c>
      <c r="D20" s="31">
        <v>4</v>
      </c>
      <c r="E20" s="32" t="s">
        <v>343</v>
      </c>
      <c r="F20" s="33" t="s">
        <v>146</v>
      </c>
      <c r="G20" s="34">
        <f>G21+G22+G23</f>
        <v>10441</v>
      </c>
    </row>
    <row r="21" spans="1:7" ht="24" customHeight="1" x14ac:dyDescent="0.2">
      <c r="A21" s="36" t="s">
        <v>203</v>
      </c>
      <c r="B21" s="203">
        <v>650</v>
      </c>
      <c r="C21" s="31"/>
      <c r="D21" s="31"/>
      <c r="E21" s="32"/>
      <c r="F21" s="33">
        <v>121</v>
      </c>
      <c r="G21" s="34">
        <v>7748</v>
      </c>
    </row>
    <row r="22" spans="1:7" ht="24" customHeight="1" x14ac:dyDescent="0.2">
      <c r="A22" s="36" t="s">
        <v>129</v>
      </c>
      <c r="B22" s="203">
        <v>650</v>
      </c>
      <c r="C22" s="31"/>
      <c r="D22" s="31"/>
      <c r="E22" s="32"/>
      <c r="F22" s="33">
        <v>122</v>
      </c>
      <c r="G22" s="34">
        <v>493</v>
      </c>
    </row>
    <row r="23" spans="1:7" ht="30" customHeight="1" x14ac:dyDescent="0.2">
      <c r="A23" s="36" t="s">
        <v>204</v>
      </c>
      <c r="B23" s="203">
        <v>650</v>
      </c>
      <c r="C23" s="31"/>
      <c r="D23" s="31"/>
      <c r="E23" s="32"/>
      <c r="F23" s="33">
        <v>129</v>
      </c>
      <c r="G23" s="34">
        <v>2200</v>
      </c>
    </row>
    <row r="24" spans="1:7" ht="38.25" customHeight="1" x14ac:dyDescent="0.2">
      <c r="A24" s="36" t="s">
        <v>201</v>
      </c>
      <c r="B24" s="203">
        <v>650</v>
      </c>
      <c r="C24" s="31">
        <v>1</v>
      </c>
      <c r="D24" s="31">
        <v>6</v>
      </c>
      <c r="E24" s="32"/>
      <c r="F24" s="33"/>
      <c r="G24" s="34">
        <f>G30+G25</f>
        <v>20.900000000000002</v>
      </c>
    </row>
    <row r="25" spans="1:7" ht="38.25" customHeight="1" x14ac:dyDescent="0.2">
      <c r="A25" s="35" t="s">
        <v>336</v>
      </c>
      <c r="B25" s="203">
        <v>650</v>
      </c>
      <c r="C25" s="31">
        <v>1</v>
      </c>
      <c r="D25" s="31">
        <v>6</v>
      </c>
      <c r="E25" s="32" t="s">
        <v>339</v>
      </c>
      <c r="F25" s="33"/>
      <c r="G25" s="34">
        <f>G26</f>
        <v>0.6</v>
      </c>
    </row>
    <row r="26" spans="1:7" ht="38.25" customHeight="1" x14ac:dyDescent="0.2">
      <c r="A26" s="35" t="s">
        <v>211</v>
      </c>
      <c r="B26" s="203">
        <v>650</v>
      </c>
      <c r="C26" s="31">
        <v>1</v>
      </c>
      <c r="D26" s="31">
        <v>6</v>
      </c>
      <c r="E26" s="32" t="s">
        <v>340</v>
      </c>
      <c r="F26" s="33"/>
      <c r="G26" s="34">
        <f>G27</f>
        <v>0.6</v>
      </c>
    </row>
    <row r="27" spans="1:7" ht="50.25" customHeight="1" x14ac:dyDescent="0.2">
      <c r="A27" s="36" t="s">
        <v>200</v>
      </c>
      <c r="B27" s="203">
        <v>650</v>
      </c>
      <c r="C27" s="31">
        <v>1</v>
      </c>
      <c r="D27" s="31">
        <v>6</v>
      </c>
      <c r="E27" s="32" t="s">
        <v>344</v>
      </c>
      <c r="F27" s="33"/>
      <c r="G27" s="34">
        <f>G28</f>
        <v>0.6</v>
      </c>
    </row>
    <row r="28" spans="1:7" ht="15" customHeight="1" x14ac:dyDescent="0.2">
      <c r="A28" s="36" t="s">
        <v>153</v>
      </c>
      <c r="B28" s="203">
        <v>650</v>
      </c>
      <c r="C28" s="31"/>
      <c r="D28" s="31"/>
      <c r="E28" s="32" t="s">
        <v>344</v>
      </c>
      <c r="F28" s="33">
        <v>500</v>
      </c>
      <c r="G28" s="34">
        <f>G29</f>
        <v>0.6</v>
      </c>
    </row>
    <row r="29" spans="1:7" ht="15.75" customHeight="1" x14ac:dyDescent="0.2">
      <c r="A29" s="36" t="s">
        <v>136</v>
      </c>
      <c r="B29" s="203">
        <v>650</v>
      </c>
      <c r="C29" s="31">
        <v>1</v>
      </c>
      <c r="D29" s="31">
        <v>6</v>
      </c>
      <c r="E29" s="32" t="s">
        <v>344</v>
      </c>
      <c r="F29" s="33">
        <v>540</v>
      </c>
      <c r="G29" s="34">
        <v>0.6</v>
      </c>
    </row>
    <row r="30" spans="1:7" ht="18" customHeight="1" x14ac:dyDescent="0.2">
      <c r="A30" s="35" t="s">
        <v>154</v>
      </c>
      <c r="B30" s="203">
        <v>650</v>
      </c>
      <c r="C30" s="31">
        <v>1</v>
      </c>
      <c r="D30" s="31">
        <v>6</v>
      </c>
      <c r="E30" s="32" t="s">
        <v>338</v>
      </c>
      <c r="F30" s="33"/>
      <c r="G30" s="34">
        <f>G31</f>
        <v>20.3</v>
      </c>
    </row>
    <row r="31" spans="1:7" ht="24" customHeight="1" x14ac:dyDescent="0.2">
      <c r="A31" s="176" t="s">
        <v>427</v>
      </c>
      <c r="B31" s="203">
        <v>650</v>
      </c>
      <c r="C31" s="31">
        <v>1</v>
      </c>
      <c r="D31" s="31">
        <v>6</v>
      </c>
      <c r="E31" s="32" t="s">
        <v>345</v>
      </c>
      <c r="F31" s="33"/>
      <c r="G31" s="34">
        <f>G32</f>
        <v>20.3</v>
      </c>
    </row>
    <row r="32" spans="1:7" ht="45" customHeight="1" x14ac:dyDescent="0.2">
      <c r="A32" s="36" t="s">
        <v>200</v>
      </c>
      <c r="B32" s="203">
        <v>650</v>
      </c>
      <c r="C32" s="31">
        <v>1</v>
      </c>
      <c r="D32" s="31">
        <v>6</v>
      </c>
      <c r="E32" s="32" t="s">
        <v>346</v>
      </c>
      <c r="F32" s="33"/>
      <c r="G32" s="34">
        <f t="shared" ref="G32:G33" si="2">G33</f>
        <v>20.3</v>
      </c>
    </row>
    <row r="33" spans="1:7" ht="11.25" customHeight="1" x14ac:dyDescent="0.2">
      <c r="A33" s="36" t="s">
        <v>153</v>
      </c>
      <c r="B33" s="203">
        <v>650</v>
      </c>
      <c r="C33" s="31">
        <v>1</v>
      </c>
      <c r="D33" s="31">
        <v>6</v>
      </c>
      <c r="E33" s="32" t="s">
        <v>346</v>
      </c>
      <c r="F33" s="33">
        <v>500</v>
      </c>
      <c r="G33" s="34">
        <f t="shared" si="2"/>
        <v>20.3</v>
      </c>
    </row>
    <row r="34" spans="1:7" ht="11.25" customHeight="1" x14ac:dyDescent="0.2">
      <c r="A34" s="36" t="s">
        <v>136</v>
      </c>
      <c r="B34" s="203">
        <v>650</v>
      </c>
      <c r="C34" s="31">
        <v>1</v>
      </c>
      <c r="D34" s="31">
        <v>6</v>
      </c>
      <c r="E34" s="32" t="s">
        <v>346</v>
      </c>
      <c r="F34" s="33">
        <v>540</v>
      </c>
      <c r="G34" s="34">
        <v>20.3</v>
      </c>
    </row>
    <row r="35" spans="1:7" ht="11.25" customHeight="1" x14ac:dyDescent="0.2">
      <c r="A35" s="30" t="s">
        <v>33</v>
      </c>
      <c r="B35" s="203">
        <v>650</v>
      </c>
      <c r="C35" s="31">
        <v>1</v>
      </c>
      <c r="D35" s="31">
        <v>11</v>
      </c>
      <c r="E35" s="32"/>
      <c r="F35" s="33" t="s">
        <v>137</v>
      </c>
      <c r="G35" s="34">
        <f t="shared" ref="G35:G39" si="3">G36</f>
        <v>50</v>
      </c>
    </row>
    <row r="36" spans="1:7" ht="12.75" customHeight="1" x14ac:dyDescent="0.2">
      <c r="A36" s="35" t="s">
        <v>154</v>
      </c>
      <c r="B36" s="203">
        <v>650</v>
      </c>
      <c r="C36" s="31">
        <v>1</v>
      </c>
      <c r="D36" s="31">
        <v>11</v>
      </c>
      <c r="E36" s="32" t="s">
        <v>338</v>
      </c>
      <c r="F36" s="33" t="s">
        <v>137</v>
      </c>
      <c r="G36" s="34">
        <f t="shared" si="3"/>
        <v>50</v>
      </c>
    </row>
    <row r="37" spans="1:7" ht="26.25" customHeight="1" x14ac:dyDescent="0.2">
      <c r="A37" s="35" t="s">
        <v>212</v>
      </c>
      <c r="B37" s="203">
        <v>650</v>
      </c>
      <c r="C37" s="31">
        <v>1</v>
      </c>
      <c r="D37" s="31">
        <v>11</v>
      </c>
      <c r="E37" s="32" t="s">
        <v>348</v>
      </c>
      <c r="F37" s="33" t="s">
        <v>137</v>
      </c>
      <c r="G37" s="34">
        <f>G38</f>
        <v>50</v>
      </c>
    </row>
    <row r="38" spans="1:7" ht="12" customHeight="1" x14ac:dyDescent="0.2">
      <c r="A38" s="35" t="s">
        <v>337</v>
      </c>
      <c r="B38" s="203">
        <v>650</v>
      </c>
      <c r="C38" s="31">
        <v>1</v>
      </c>
      <c r="D38" s="31">
        <v>11</v>
      </c>
      <c r="E38" s="32" t="s">
        <v>349</v>
      </c>
      <c r="F38" s="33"/>
      <c r="G38" s="34">
        <f t="shared" si="3"/>
        <v>50</v>
      </c>
    </row>
    <row r="39" spans="1:7" ht="11.25" customHeight="1" x14ac:dyDescent="0.2">
      <c r="A39" s="36" t="s">
        <v>147</v>
      </c>
      <c r="B39" s="203">
        <v>650</v>
      </c>
      <c r="C39" s="31">
        <v>1</v>
      </c>
      <c r="D39" s="31">
        <v>11</v>
      </c>
      <c r="E39" s="32" t="s">
        <v>349</v>
      </c>
      <c r="F39" s="33" t="s">
        <v>148</v>
      </c>
      <c r="G39" s="34">
        <f t="shared" si="3"/>
        <v>50</v>
      </c>
    </row>
    <row r="40" spans="1:7" x14ac:dyDescent="0.2">
      <c r="A40" s="36" t="s">
        <v>131</v>
      </c>
      <c r="B40" s="203">
        <v>650</v>
      </c>
      <c r="C40" s="31">
        <v>1</v>
      </c>
      <c r="D40" s="31">
        <v>11</v>
      </c>
      <c r="E40" s="32" t="s">
        <v>349</v>
      </c>
      <c r="F40" s="33" t="s">
        <v>125</v>
      </c>
      <c r="G40" s="34">
        <v>50</v>
      </c>
    </row>
    <row r="41" spans="1:7" ht="11.25" customHeight="1" x14ac:dyDescent="0.2">
      <c r="A41" s="30" t="s">
        <v>34</v>
      </c>
      <c r="B41" s="203">
        <v>650</v>
      </c>
      <c r="C41" s="31">
        <v>1</v>
      </c>
      <c r="D41" s="31">
        <v>13</v>
      </c>
      <c r="E41" s="32" t="s">
        <v>137</v>
      </c>
      <c r="F41" s="33" t="s">
        <v>137</v>
      </c>
      <c r="G41" s="34">
        <f>G42+G62+G71</f>
        <v>5846.4</v>
      </c>
    </row>
    <row r="42" spans="1:7" ht="22.5" customHeight="1" x14ac:dyDescent="0.2">
      <c r="A42" s="35" t="s">
        <v>342</v>
      </c>
      <c r="B42" s="203">
        <v>650</v>
      </c>
      <c r="C42" s="31">
        <v>1</v>
      </c>
      <c r="D42" s="31">
        <v>13</v>
      </c>
      <c r="E42" s="32" t="s">
        <v>339</v>
      </c>
      <c r="F42" s="33" t="s">
        <v>137</v>
      </c>
      <c r="G42" s="34">
        <f>G43</f>
        <v>4915.7</v>
      </c>
    </row>
    <row r="43" spans="1:7" ht="35.25" customHeight="1" x14ac:dyDescent="0.2">
      <c r="A43" s="35" t="s">
        <v>210</v>
      </c>
      <c r="B43" s="203">
        <v>650</v>
      </c>
      <c r="C43" s="31">
        <v>1</v>
      </c>
      <c r="D43" s="31">
        <v>2</v>
      </c>
      <c r="E43" s="32" t="s">
        <v>340</v>
      </c>
      <c r="F43" s="33" t="s">
        <v>137</v>
      </c>
      <c r="G43" s="34">
        <f>G44+G58</f>
        <v>4915.7</v>
      </c>
    </row>
    <row r="44" spans="1:7" ht="25.5" customHeight="1" x14ac:dyDescent="0.2">
      <c r="A44" s="35" t="s">
        <v>192</v>
      </c>
      <c r="B44" s="203">
        <v>650</v>
      </c>
      <c r="C44" s="31">
        <v>1</v>
      </c>
      <c r="D44" s="31">
        <v>13</v>
      </c>
      <c r="E44" s="32" t="s">
        <v>351</v>
      </c>
      <c r="F44" s="33"/>
      <c r="G44" s="34">
        <f>G50+G45+G53</f>
        <v>4868.3</v>
      </c>
    </row>
    <row r="45" spans="1:7" ht="47.25" customHeight="1" x14ac:dyDescent="0.2">
      <c r="A45" s="36" t="s">
        <v>141</v>
      </c>
      <c r="B45" s="203">
        <v>650</v>
      </c>
      <c r="C45" s="31">
        <v>1</v>
      </c>
      <c r="D45" s="31">
        <v>13</v>
      </c>
      <c r="E45" s="32" t="s">
        <v>351</v>
      </c>
      <c r="F45" s="33" t="s">
        <v>142</v>
      </c>
      <c r="G45" s="34">
        <f>G46</f>
        <v>4688</v>
      </c>
    </row>
    <row r="46" spans="1:7" ht="14.25" customHeight="1" x14ac:dyDescent="0.2">
      <c r="A46" s="36" t="s">
        <v>143</v>
      </c>
      <c r="B46" s="203">
        <v>650</v>
      </c>
      <c r="C46" s="31">
        <v>1</v>
      </c>
      <c r="D46" s="31">
        <v>13</v>
      </c>
      <c r="E46" s="32" t="s">
        <v>351</v>
      </c>
      <c r="F46" s="33" t="s">
        <v>144</v>
      </c>
      <c r="G46" s="34">
        <f>G47+G48+G49</f>
        <v>4688</v>
      </c>
    </row>
    <row r="47" spans="1:7" ht="14.25" customHeight="1" x14ac:dyDescent="0.2">
      <c r="A47" s="36" t="s">
        <v>205</v>
      </c>
      <c r="B47" s="203">
        <v>650</v>
      </c>
      <c r="C47" s="31"/>
      <c r="D47" s="31"/>
      <c r="E47" s="32"/>
      <c r="F47" s="33">
        <v>111</v>
      </c>
      <c r="G47" s="34">
        <v>3200</v>
      </c>
    </row>
    <row r="48" spans="1:7" ht="14.25" customHeight="1" x14ac:dyDescent="0.2">
      <c r="A48" s="36" t="s">
        <v>132</v>
      </c>
      <c r="B48" s="203">
        <v>650</v>
      </c>
      <c r="C48" s="31"/>
      <c r="D48" s="31"/>
      <c r="E48" s="32"/>
      <c r="F48" s="33">
        <v>112</v>
      </c>
      <c r="G48" s="34">
        <v>488</v>
      </c>
    </row>
    <row r="49" spans="1:7" ht="23.25" customHeight="1" x14ac:dyDescent="0.2">
      <c r="A49" s="36" t="s">
        <v>206</v>
      </c>
      <c r="B49" s="203">
        <v>650</v>
      </c>
      <c r="C49" s="31"/>
      <c r="D49" s="31"/>
      <c r="E49" s="32"/>
      <c r="F49" s="33">
        <v>119</v>
      </c>
      <c r="G49" s="34">
        <v>1000</v>
      </c>
    </row>
    <row r="50" spans="1:7" ht="22.5" customHeight="1" x14ac:dyDescent="0.2">
      <c r="A50" s="36" t="s">
        <v>226</v>
      </c>
      <c r="B50" s="203">
        <v>650</v>
      </c>
      <c r="C50" s="31">
        <v>1</v>
      </c>
      <c r="D50" s="31">
        <v>13</v>
      </c>
      <c r="E50" s="32" t="s">
        <v>351</v>
      </c>
      <c r="F50" s="33" t="s">
        <v>138</v>
      </c>
      <c r="G50" s="34">
        <f>G51</f>
        <v>123.7</v>
      </c>
    </row>
    <row r="51" spans="1:7" ht="22.5" x14ac:dyDescent="0.2">
      <c r="A51" s="36" t="s">
        <v>139</v>
      </c>
      <c r="B51" s="203">
        <v>650</v>
      </c>
      <c r="C51" s="31">
        <v>1</v>
      </c>
      <c r="D51" s="31">
        <v>13</v>
      </c>
      <c r="E51" s="32" t="s">
        <v>351</v>
      </c>
      <c r="F51" s="33" t="s">
        <v>140</v>
      </c>
      <c r="G51" s="34">
        <f>G52</f>
        <v>123.7</v>
      </c>
    </row>
    <row r="52" spans="1:7" ht="22.5" x14ac:dyDescent="0.2">
      <c r="A52" s="36" t="s">
        <v>130</v>
      </c>
      <c r="B52" s="203">
        <v>650</v>
      </c>
      <c r="C52" s="31"/>
      <c r="D52" s="31"/>
      <c r="E52" s="32"/>
      <c r="F52" s="33">
        <v>244</v>
      </c>
      <c r="G52" s="34">
        <v>123.7</v>
      </c>
    </row>
    <row r="53" spans="1:7" x14ac:dyDescent="0.2">
      <c r="A53" s="36" t="s">
        <v>147</v>
      </c>
      <c r="B53" s="203">
        <v>650</v>
      </c>
      <c r="C53" s="31">
        <v>1</v>
      </c>
      <c r="D53" s="31">
        <v>13</v>
      </c>
      <c r="E53" s="32" t="s">
        <v>351</v>
      </c>
      <c r="F53" s="33" t="s">
        <v>148</v>
      </c>
      <c r="G53" s="34">
        <f>G54</f>
        <v>56.6</v>
      </c>
    </row>
    <row r="54" spans="1:7" x14ac:dyDescent="0.2">
      <c r="A54" s="36" t="s">
        <v>149</v>
      </c>
      <c r="B54" s="203">
        <v>650</v>
      </c>
      <c r="C54" s="31">
        <v>1</v>
      </c>
      <c r="D54" s="31">
        <v>13</v>
      </c>
      <c r="E54" s="32" t="s">
        <v>351</v>
      </c>
      <c r="F54" s="33" t="s">
        <v>150</v>
      </c>
      <c r="G54" s="34">
        <f>G55+G56+G57</f>
        <v>56.6</v>
      </c>
    </row>
    <row r="55" spans="1:7" x14ac:dyDescent="0.2">
      <c r="A55" s="196" t="s">
        <v>207</v>
      </c>
      <c r="B55" s="203">
        <v>650</v>
      </c>
      <c r="C55" s="31"/>
      <c r="D55" s="31"/>
      <c r="E55" s="32"/>
      <c r="F55" s="33">
        <v>851</v>
      </c>
      <c r="G55" s="34">
        <v>36</v>
      </c>
    </row>
    <row r="56" spans="1:7" x14ac:dyDescent="0.2">
      <c r="A56" s="36" t="s">
        <v>208</v>
      </c>
      <c r="B56" s="203">
        <v>650</v>
      </c>
      <c r="C56" s="31"/>
      <c r="D56" s="31"/>
      <c r="E56" s="32"/>
      <c r="F56" s="33">
        <v>852</v>
      </c>
      <c r="G56" s="34">
        <v>19</v>
      </c>
    </row>
    <row r="57" spans="1:7" x14ac:dyDescent="0.2">
      <c r="A57" s="36" t="s">
        <v>234</v>
      </c>
      <c r="B57" s="203">
        <v>650</v>
      </c>
      <c r="C57" s="31"/>
      <c r="D57" s="31"/>
      <c r="E57" s="32"/>
      <c r="F57" s="33">
        <v>853</v>
      </c>
      <c r="G57" s="34">
        <v>1.6</v>
      </c>
    </row>
    <row r="58" spans="1:7" x14ac:dyDescent="0.2">
      <c r="A58" s="5" t="s">
        <v>191</v>
      </c>
      <c r="B58" s="203">
        <v>650</v>
      </c>
      <c r="C58" s="31">
        <v>1</v>
      </c>
      <c r="D58" s="31">
        <v>13</v>
      </c>
      <c r="E58" s="32" t="s">
        <v>350</v>
      </c>
      <c r="F58" s="33"/>
      <c r="G58" s="34">
        <f>G59</f>
        <v>47.4</v>
      </c>
    </row>
    <row r="59" spans="1:7" x14ac:dyDescent="0.2">
      <c r="A59" s="36" t="s">
        <v>147</v>
      </c>
      <c r="B59" s="203">
        <v>650</v>
      </c>
      <c r="C59" s="31">
        <v>1</v>
      </c>
      <c r="D59" s="31">
        <v>13</v>
      </c>
      <c r="E59" s="32" t="s">
        <v>350</v>
      </c>
      <c r="F59" s="33" t="s">
        <v>148</v>
      </c>
      <c r="G59" s="34">
        <f>G60</f>
        <v>47.4</v>
      </c>
    </row>
    <row r="60" spans="1:7" x14ac:dyDescent="0.2">
      <c r="A60" s="36" t="s">
        <v>149</v>
      </c>
      <c r="B60" s="203">
        <v>650</v>
      </c>
      <c r="C60" s="31">
        <v>1</v>
      </c>
      <c r="D60" s="31">
        <v>13</v>
      </c>
      <c r="E60" s="32" t="s">
        <v>350</v>
      </c>
      <c r="F60" s="33" t="s">
        <v>150</v>
      </c>
      <c r="G60" s="34">
        <f>G61</f>
        <v>47.4</v>
      </c>
    </row>
    <row r="61" spans="1:7" x14ac:dyDescent="0.2">
      <c r="A61" s="36" t="s">
        <v>234</v>
      </c>
      <c r="B61" s="203">
        <v>650</v>
      </c>
      <c r="C61" s="31"/>
      <c r="D61" s="31"/>
      <c r="E61" s="32"/>
      <c r="F61" s="33">
        <v>853</v>
      </c>
      <c r="G61" s="34">
        <v>47.4</v>
      </c>
    </row>
    <row r="62" spans="1:7" ht="29.25" customHeight="1" x14ac:dyDescent="0.2">
      <c r="A62" s="36" t="s">
        <v>353</v>
      </c>
      <c r="B62" s="203">
        <v>650</v>
      </c>
      <c r="C62" s="31">
        <v>1</v>
      </c>
      <c r="D62" s="31">
        <v>13</v>
      </c>
      <c r="E62" s="32" t="s">
        <v>352</v>
      </c>
      <c r="F62" s="33"/>
      <c r="G62" s="34">
        <f>G63</f>
        <v>928.7</v>
      </c>
    </row>
    <row r="63" spans="1:7" ht="35.25" customHeight="1" x14ac:dyDescent="0.2">
      <c r="A63" s="36" t="s">
        <v>213</v>
      </c>
      <c r="B63" s="203">
        <v>650</v>
      </c>
      <c r="C63" s="31">
        <v>1</v>
      </c>
      <c r="D63" s="31">
        <v>13</v>
      </c>
      <c r="E63" s="32" t="s">
        <v>354</v>
      </c>
      <c r="F63" s="33"/>
      <c r="G63" s="34">
        <f>G64</f>
        <v>928.7</v>
      </c>
    </row>
    <row r="64" spans="1:7" ht="23.25" customHeight="1" x14ac:dyDescent="0.2">
      <c r="A64" s="36" t="s">
        <v>192</v>
      </c>
      <c r="B64" s="203">
        <v>650</v>
      </c>
      <c r="C64" s="31">
        <v>1</v>
      </c>
      <c r="D64" s="31">
        <v>13</v>
      </c>
      <c r="E64" s="32" t="s">
        <v>355</v>
      </c>
      <c r="F64" s="33"/>
      <c r="G64" s="34">
        <f>G65+G68</f>
        <v>928.7</v>
      </c>
    </row>
    <row r="65" spans="1:7" ht="22.5" x14ac:dyDescent="0.2">
      <c r="A65" s="36" t="s">
        <v>226</v>
      </c>
      <c r="B65" s="203">
        <v>650</v>
      </c>
      <c r="C65" s="31">
        <v>1</v>
      </c>
      <c r="D65" s="31">
        <v>13</v>
      </c>
      <c r="E65" s="32" t="s">
        <v>355</v>
      </c>
      <c r="F65" s="33" t="s">
        <v>138</v>
      </c>
      <c r="G65" s="34">
        <f>G66</f>
        <v>900.7</v>
      </c>
    </row>
    <row r="66" spans="1:7" ht="22.5" x14ac:dyDescent="0.2">
      <c r="A66" s="36" t="s">
        <v>139</v>
      </c>
      <c r="B66" s="203">
        <v>650</v>
      </c>
      <c r="C66" s="31">
        <v>1</v>
      </c>
      <c r="D66" s="31">
        <v>13</v>
      </c>
      <c r="E66" s="32" t="s">
        <v>355</v>
      </c>
      <c r="F66" s="33" t="s">
        <v>140</v>
      </c>
      <c r="G66" s="34">
        <f>G67</f>
        <v>900.7</v>
      </c>
    </row>
    <row r="67" spans="1:7" ht="22.5" x14ac:dyDescent="0.2">
      <c r="A67" s="36" t="s">
        <v>130</v>
      </c>
      <c r="B67" s="203">
        <v>650</v>
      </c>
      <c r="C67" s="31"/>
      <c r="D67" s="31"/>
      <c r="E67" s="32"/>
      <c r="F67" s="33">
        <v>244</v>
      </c>
      <c r="G67" s="34">
        <v>900.7</v>
      </c>
    </row>
    <row r="68" spans="1:7" x14ac:dyDescent="0.2">
      <c r="A68" s="36" t="s">
        <v>147</v>
      </c>
      <c r="B68" s="203">
        <v>650</v>
      </c>
      <c r="C68" s="31">
        <v>1</v>
      </c>
      <c r="D68" s="31">
        <v>13</v>
      </c>
      <c r="E68" s="32" t="s">
        <v>355</v>
      </c>
      <c r="F68" s="33" t="s">
        <v>148</v>
      </c>
      <c r="G68" s="34">
        <f>G69</f>
        <v>28</v>
      </c>
    </row>
    <row r="69" spans="1:7" x14ac:dyDescent="0.2">
      <c r="A69" s="36" t="s">
        <v>149</v>
      </c>
      <c r="B69" s="203">
        <v>650</v>
      </c>
      <c r="C69" s="31">
        <v>1</v>
      </c>
      <c r="D69" s="31">
        <v>13</v>
      </c>
      <c r="E69" s="32" t="s">
        <v>355</v>
      </c>
      <c r="F69" s="33" t="s">
        <v>150</v>
      </c>
      <c r="G69" s="34">
        <f>G70</f>
        <v>28</v>
      </c>
    </row>
    <row r="70" spans="1:7" x14ac:dyDescent="0.2">
      <c r="A70" s="196" t="s">
        <v>207</v>
      </c>
      <c r="B70" s="203">
        <v>650</v>
      </c>
      <c r="C70" s="31"/>
      <c r="D70" s="31"/>
      <c r="E70" s="32"/>
      <c r="F70" s="33">
        <v>851</v>
      </c>
      <c r="G70" s="34">
        <v>28</v>
      </c>
    </row>
    <row r="71" spans="1:7" ht="36.75" customHeight="1" x14ac:dyDescent="0.2">
      <c r="A71" s="36" t="s">
        <v>474</v>
      </c>
      <c r="B71" s="203">
        <v>650</v>
      </c>
      <c r="C71" s="31">
        <v>1</v>
      </c>
      <c r="D71" s="31">
        <v>13</v>
      </c>
      <c r="E71" s="32" t="s">
        <v>357</v>
      </c>
      <c r="F71" s="33"/>
      <c r="G71" s="34">
        <f>G72+G78</f>
        <v>2</v>
      </c>
    </row>
    <row r="72" spans="1:7" ht="30" customHeight="1" x14ac:dyDescent="0.2">
      <c r="A72" s="36" t="s">
        <v>412</v>
      </c>
      <c r="B72" s="203">
        <v>650</v>
      </c>
      <c r="C72" s="31">
        <v>1</v>
      </c>
      <c r="D72" s="31">
        <v>13</v>
      </c>
      <c r="E72" s="32" t="s">
        <v>414</v>
      </c>
      <c r="F72" s="33"/>
      <c r="G72" s="34">
        <f>G73</f>
        <v>1</v>
      </c>
    </row>
    <row r="73" spans="1:7" ht="36.75" customHeight="1" x14ac:dyDescent="0.2">
      <c r="A73" s="36" t="s">
        <v>413</v>
      </c>
      <c r="B73" s="203">
        <v>650</v>
      </c>
      <c r="C73" s="31">
        <v>1</v>
      </c>
      <c r="D73" s="31">
        <v>13</v>
      </c>
      <c r="E73" s="32" t="s">
        <v>415</v>
      </c>
      <c r="F73" s="33"/>
      <c r="G73" s="34">
        <f>G74</f>
        <v>1</v>
      </c>
    </row>
    <row r="74" spans="1:7" ht="22.5" x14ac:dyDescent="0.2">
      <c r="A74" s="36" t="s">
        <v>192</v>
      </c>
      <c r="B74" s="203">
        <v>650</v>
      </c>
      <c r="C74" s="31">
        <v>1</v>
      </c>
      <c r="D74" s="31">
        <v>13</v>
      </c>
      <c r="E74" s="32" t="s">
        <v>416</v>
      </c>
      <c r="F74" s="33"/>
      <c r="G74" s="34">
        <f>G75</f>
        <v>1</v>
      </c>
    </row>
    <row r="75" spans="1:7" ht="22.5" x14ac:dyDescent="0.2">
      <c r="A75" s="36" t="s">
        <v>226</v>
      </c>
      <c r="B75" s="203">
        <v>650</v>
      </c>
      <c r="C75" s="31">
        <v>1</v>
      </c>
      <c r="D75" s="31">
        <v>13</v>
      </c>
      <c r="E75" s="32" t="s">
        <v>416</v>
      </c>
      <c r="F75" s="33">
        <v>200</v>
      </c>
      <c r="G75" s="34">
        <f>G76</f>
        <v>1</v>
      </c>
    </row>
    <row r="76" spans="1:7" ht="22.5" x14ac:dyDescent="0.2">
      <c r="A76" s="36" t="s">
        <v>139</v>
      </c>
      <c r="B76" s="203">
        <v>650</v>
      </c>
      <c r="C76" s="31">
        <v>1</v>
      </c>
      <c r="D76" s="31">
        <v>13</v>
      </c>
      <c r="E76" s="32" t="s">
        <v>416</v>
      </c>
      <c r="F76" s="33">
        <v>240</v>
      </c>
      <c r="G76" s="34">
        <f>G77</f>
        <v>1</v>
      </c>
    </row>
    <row r="77" spans="1:7" ht="22.5" x14ac:dyDescent="0.2">
      <c r="A77" s="36" t="s">
        <v>130</v>
      </c>
      <c r="B77" s="203">
        <v>650</v>
      </c>
      <c r="C77" s="31"/>
      <c r="D77" s="31"/>
      <c r="E77" s="32"/>
      <c r="F77" s="33">
        <v>244</v>
      </c>
      <c r="G77" s="34">
        <v>1</v>
      </c>
    </row>
    <row r="78" spans="1:7" x14ac:dyDescent="0.2">
      <c r="A78" s="36" t="s">
        <v>418</v>
      </c>
      <c r="B78" s="203">
        <v>650</v>
      </c>
      <c r="C78" s="31">
        <v>1</v>
      </c>
      <c r="D78" s="31">
        <v>13</v>
      </c>
      <c r="E78" s="32" t="s">
        <v>417</v>
      </c>
      <c r="F78" s="33"/>
      <c r="G78" s="34">
        <f>G79</f>
        <v>1</v>
      </c>
    </row>
    <row r="79" spans="1:7" ht="19.5" customHeight="1" x14ac:dyDescent="0.2">
      <c r="A79" s="36" t="s">
        <v>419</v>
      </c>
      <c r="B79" s="203">
        <v>650</v>
      </c>
      <c r="C79" s="31">
        <v>1</v>
      </c>
      <c r="D79" s="31">
        <v>13</v>
      </c>
      <c r="E79" s="32" t="s">
        <v>420</v>
      </c>
      <c r="F79" s="33"/>
      <c r="G79" s="34">
        <f>G80</f>
        <v>1</v>
      </c>
    </row>
    <row r="80" spans="1:7" ht="22.5" x14ac:dyDescent="0.2">
      <c r="A80" s="36" t="s">
        <v>192</v>
      </c>
      <c r="B80" s="203">
        <v>650</v>
      </c>
      <c r="C80" s="31">
        <v>1</v>
      </c>
      <c r="D80" s="31">
        <v>13</v>
      </c>
      <c r="E80" s="32" t="s">
        <v>421</v>
      </c>
      <c r="F80" s="33"/>
      <c r="G80" s="34">
        <f>G81</f>
        <v>1</v>
      </c>
    </row>
    <row r="81" spans="1:7" ht="22.5" x14ac:dyDescent="0.2">
      <c r="A81" s="36" t="s">
        <v>226</v>
      </c>
      <c r="B81" s="203">
        <v>650</v>
      </c>
      <c r="C81" s="31">
        <v>1</v>
      </c>
      <c r="D81" s="31">
        <v>13</v>
      </c>
      <c r="E81" s="32" t="s">
        <v>421</v>
      </c>
      <c r="F81" s="33">
        <v>200</v>
      </c>
      <c r="G81" s="34">
        <f>G82</f>
        <v>1</v>
      </c>
    </row>
    <row r="82" spans="1:7" ht="22.5" x14ac:dyDescent="0.2">
      <c r="A82" s="36" t="s">
        <v>139</v>
      </c>
      <c r="B82" s="203">
        <v>650</v>
      </c>
      <c r="C82" s="31">
        <v>1</v>
      </c>
      <c r="D82" s="31">
        <v>13</v>
      </c>
      <c r="E82" s="32" t="s">
        <v>421</v>
      </c>
      <c r="F82" s="33">
        <v>240</v>
      </c>
      <c r="G82" s="34">
        <v>1</v>
      </c>
    </row>
    <row r="83" spans="1:7" ht="22.5" x14ac:dyDescent="0.2">
      <c r="A83" s="36" t="s">
        <v>130</v>
      </c>
      <c r="B83" s="203">
        <v>650</v>
      </c>
      <c r="C83" s="31"/>
      <c r="D83" s="31"/>
      <c r="E83" s="32"/>
      <c r="F83" s="33">
        <v>244</v>
      </c>
      <c r="G83" s="34">
        <v>1</v>
      </c>
    </row>
    <row r="84" spans="1:7" ht="11.25" customHeight="1" x14ac:dyDescent="0.2">
      <c r="A84" s="30" t="s">
        <v>35</v>
      </c>
      <c r="B84" s="203">
        <v>650</v>
      </c>
      <c r="C84" s="31">
        <v>2</v>
      </c>
      <c r="D84" s="31">
        <v>0</v>
      </c>
      <c r="E84" s="32" t="s">
        <v>137</v>
      </c>
      <c r="F84" s="33" t="s">
        <v>137</v>
      </c>
      <c r="G84" s="34">
        <f t="shared" ref="G84:G89" si="4">G85</f>
        <v>435.5</v>
      </c>
    </row>
    <row r="85" spans="1:7" ht="11.25" customHeight="1" x14ac:dyDescent="0.2">
      <c r="A85" s="30" t="s">
        <v>36</v>
      </c>
      <c r="B85" s="203">
        <v>650</v>
      </c>
      <c r="C85" s="31">
        <v>2</v>
      </c>
      <c r="D85" s="31">
        <v>3</v>
      </c>
      <c r="E85" s="32" t="s">
        <v>137</v>
      </c>
      <c r="F85" s="33" t="s">
        <v>137</v>
      </c>
      <c r="G85" s="34">
        <f t="shared" si="4"/>
        <v>435.5</v>
      </c>
    </row>
    <row r="86" spans="1:7" ht="11.25" customHeight="1" x14ac:dyDescent="0.2">
      <c r="A86" s="35" t="s">
        <v>154</v>
      </c>
      <c r="B86" s="203">
        <v>650</v>
      </c>
      <c r="C86" s="31">
        <v>2</v>
      </c>
      <c r="D86" s="31">
        <v>3</v>
      </c>
      <c r="E86" s="32">
        <v>5000000000</v>
      </c>
      <c r="F86" s="33" t="s">
        <v>137</v>
      </c>
      <c r="G86" s="34">
        <f t="shared" si="4"/>
        <v>435.5</v>
      </c>
    </row>
    <row r="87" spans="1:7" ht="36" customHeight="1" x14ac:dyDescent="0.2">
      <c r="A87" s="35" t="s">
        <v>212</v>
      </c>
      <c r="B87" s="203">
        <v>650</v>
      </c>
      <c r="C87" s="31">
        <v>2</v>
      </c>
      <c r="D87" s="31">
        <v>3</v>
      </c>
      <c r="E87" s="32">
        <v>5000100000</v>
      </c>
      <c r="F87" s="33"/>
      <c r="G87" s="34">
        <f t="shared" si="4"/>
        <v>435.5</v>
      </c>
    </row>
    <row r="88" spans="1:7" ht="30.75" customHeight="1" x14ac:dyDescent="0.2">
      <c r="A88" s="35" t="s">
        <v>193</v>
      </c>
      <c r="B88" s="203">
        <v>650</v>
      </c>
      <c r="C88" s="31">
        <v>2</v>
      </c>
      <c r="D88" s="31">
        <v>3</v>
      </c>
      <c r="E88" s="32" t="s">
        <v>426</v>
      </c>
      <c r="F88" s="33" t="s">
        <v>137</v>
      </c>
      <c r="G88" s="34">
        <f>G89+G94</f>
        <v>435.5</v>
      </c>
    </row>
    <row r="89" spans="1:7" ht="50.25" customHeight="1" x14ac:dyDescent="0.2">
      <c r="A89" s="36" t="s">
        <v>141</v>
      </c>
      <c r="B89" s="203">
        <v>650</v>
      </c>
      <c r="C89" s="31">
        <v>2</v>
      </c>
      <c r="D89" s="31">
        <v>3</v>
      </c>
      <c r="E89" s="32">
        <v>5000151180</v>
      </c>
      <c r="F89" s="33" t="s">
        <v>142</v>
      </c>
      <c r="G89" s="34">
        <f t="shared" si="4"/>
        <v>320</v>
      </c>
    </row>
    <row r="90" spans="1:7" ht="22.5" customHeight="1" x14ac:dyDescent="0.2">
      <c r="A90" s="36" t="s">
        <v>145</v>
      </c>
      <c r="B90" s="203">
        <v>650</v>
      </c>
      <c r="C90" s="31">
        <v>2</v>
      </c>
      <c r="D90" s="31">
        <v>3</v>
      </c>
      <c r="E90" s="32">
        <v>5000151180</v>
      </c>
      <c r="F90" s="33" t="s">
        <v>146</v>
      </c>
      <c r="G90" s="34">
        <f>G91+G92+G93</f>
        <v>320</v>
      </c>
    </row>
    <row r="91" spans="1:7" ht="22.5" customHeight="1" x14ac:dyDescent="0.2">
      <c r="A91" s="36" t="s">
        <v>203</v>
      </c>
      <c r="B91" s="203">
        <v>650</v>
      </c>
      <c r="C91" s="31"/>
      <c r="D91" s="31"/>
      <c r="E91" s="32"/>
      <c r="F91" s="33">
        <v>121</v>
      </c>
      <c r="G91" s="34">
        <v>230</v>
      </c>
    </row>
    <row r="92" spans="1:7" ht="22.5" customHeight="1" x14ac:dyDescent="0.2">
      <c r="A92" s="36" t="s">
        <v>129</v>
      </c>
      <c r="B92" s="203">
        <v>650</v>
      </c>
      <c r="C92" s="31"/>
      <c r="D92" s="31"/>
      <c r="E92" s="32"/>
      <c r="F92" s="33">
        <v>122</v>
      </c>
      <c r="G92" s="34">
        <v>20</v>
      </c>
    </row>
    <row r="93" spans="1:7" ht="22.5" customHeight="1" x14ac:dyDescent="0.2">
      <c r="A93" s="36" t="s">
        <v>204</v>
      </c>
      <c r="B93" s="203">
        <v>650</v>
      </c>
      <c r="C93" s="31"/>
      <c r="D93" s="31"/>
      <c r="E93" s="32"/>
      <c r="F93" s="33">
        <v>129</v>
      </c>
      <c r="G93" s="34">
        <v>70</v>
      </c>
    </row>
    <row r="94" spans="1:7" ht="22.5" customHeight="1" x14ac:dyDescent="0.2">
      <c r="A94" s="36" t="s">
        <v>226</v>
      </c>
      <c r="B94" s="203">
        <v>650</v>
      </c>
      <c r="C94" s="31">
        <v>2</v>
      </c>
      <c r="D94" s="31">
        <v>3</v>
      </c>
      <c r="E94" s="32">
        <v>5000151180</v>
      </c>
      <c r="F94" s="33">
        <v>200</v>
      </c>
      <c r="G94" s="34">
        <f>G95</f>
        <v>115.5</v>
      </c>
    </row>
    <row r="95" spans="1:7" ht="22.5" customHeight="1" x14ac:dyDescent="0.2">
      <c r="A95" s="36" t="s">
        <v>139</v>
      </c>
      <c r="B95" s="203">
        <v>650</v>
      </c>
      <c r="C95" s="31">
        <v>2</v>
      </c>
      <c r="D95" s="31">
        <v>3</v>
      </c>
      <c r="E95" s="32">
        <v>5000151180</v>
      </c>
      <c r="F95" s="33">
        <v>240</v>
      </c>
      <c r="G95" s="34">
        <f>G96</f>
        <v>115.5</v>
      </c>
    </row>
    <row r="96" spans="1:7" ht="22.5" customHeight="1" x14ac:dyDescent="0.2">
      <c r="A96" s="36" t="s">
        <v>130</v>
      </c>
      <c r="B96" s="203">
        <v>650</v>
      </c>
      <c r="C96" s="31"/>
      <c r="D96" s="31"/>
      <c r="E96" s="32"/>
      <c r="F96" s="33">
        <v>244</v>
      </c>
      <c r="G96" s="34">
        <v>115.5</v>
      </c>
    </row>
    <row r="97" spans="1:7" ht="11.25" customHeight="1" x14ac:dyDescent="0.2">
      <c r="A97" s="30" t="s">
        <v>37</v>
      </c>
      <c r="B97" s="203">
        <v>650</v>
      </c>
      <c r="C97" s="31">
        <v>3</v>
      </c>
      <c r="D97" s="31">
        <v>0</v>
      </c>
      <c r="E97" s="32" t="s">
        <v>137</v>
      </c>
      <c r="F97" s="33" t="s">
        <v>137</v>
      </c>
      <c r="G97" s="34">
        <f>G98+G120+G106</f>
        <v>89</v>
      </c>
    </row>
    <row r="98" spans="1:7" ht="11.25" customHeight="1" x14ac:dyDescent="0.2">
      <c r="A98" s="30" t="s">
        <v>38</v>
      </c>
      <c r="B98" s="203">
        <v>650</v>
      </c>
      <c r="C98" s="31">
        <v>3</v>
      </c>
      <c r="D98" s="31">
        <v>4</v>
      </c>
      <c r="E98" s="32" t="s">
        <v>137</v>
      </c>
      <c r="F98" s="33" t="s">
        <v>137</v>
      </c>
      <c r="G98" s="34">
        <f t="shared" ref="G98:G103" si="5">G99</f>
        <v>72</v>
      </c>
    </row>
    <row r="99" spans="1:7" ht="33.75" customHeight="1" x14ac:dyDescent="0.2">
      <c r="A99" s="36" t="s">
        <v>474</v>
      </c>
      <c r="B99" s="203">
        <v>650</v>
      </c>
      <c r="C99" s="31">
        <v>3</v>
      </c>
      <c r="D99" s="31">
        <v>4</v>
      </c>
      <c r="E99" s="32" t="s">
        <v>357</v>
      </c>
      <c r="F99" s="33"/>
      <c r="G99" s="34">
        <f t="shared" si="5"/>
        <v>72</v>
      </c>
    </row>
    <row r="100" spans="1:7" ht="25.5" customHeight="1" x14ac:dyDescent="0.2">
      <c r="A100" s="30" t="s">
        <v>152</v>
      </c>
      <c r="B100" s="203">
        <v>650</v>
      </c>
      <c r="C100" s="31">
        <v>3</v>
      </c>
      <c r="D100" s="31">
        <v>4</v>
      </c>
      <c r="E100" s="32" t="s">
        <v>358</v>
      </c>
      <c r="F100" s="33"/>
      <c r="G100" s="34">
        <f t="shared" si="5"/>
        <v>72</v>
      </c>
    </row>
    <row r="101" spans="1:7" ht="34.5" customHeight="1" x14ac:dyDescent="0.2">
      <c r="A101" s="36" t="s">
        <v>361</v>
      </c>
      <c r="B101" s="203">
        <v>650</v>
      </c>
      <c r="C101" s="31">
        <v>3</v>
      </c>
      <c r="D101" s="31">
        <v>4</v>
      </c>
      <c r="E101" s="32" t="s">
        <v>360</v>
      </c>
      <c r="F101" s="33"/>
      <c r="G101" s="34">
        <f t="shared" si="5"/>
        <v>72</v>
      </c>
    </row>
    <row r="102" spans="1:7" ht="87.75" customHeight="1" x14ac:dyDescent="0.2">
      <c r="A102" s="36" t="s">
        <v>362</v>
      </c>
      <c r="B102" s="203">
        <v>650</v>
      </c>
      <c r="C102" s="31">
        <v>3</v>
      </c>
      <c r="D102" s="31">
        <v>4</v>
      </c>
      <c r="E102" s="177" t="s">
        <v>359</v>
      </c>
      <c r="F102" s="33"/>
      <c r="G102" s="34">
        <f t="shared" si="5"/>
        <v>72</v>
      </c>
    </row>
    <row r="103" spans="1:7" ht="24" customHeight="1" x14ac:dyDescent="0.2">
      <c r="A103" s="36" t="s">
        <v>226</v>
      </c>
      <c r="B103" s="203">
        <v>650</v>
      </c>
      <c r="C103" s="31">
        <v>3</v>
      </c>
      <c r="D103" s="31">
        <v>4</v>
      </c>
      <c r="E103" s="177" t="s">
        <v>359</v>
      </c>
      <c r="F103" s="33">
        <v>200</v>
      </c>
      <c r="G103" s="34">
        <f t="shared" si="5"/>
        <v>72</v>
      </c>
    </row>
    <row r="104" spans="1:7" ht="22.5" x14ac:dyDescent="0.2">
      <c r="A104" s="36" t="s">
        <v>139</v>
      </c>
      <c r="B104" s="203">
        <v>650</v>
      </c>
      <c r="C104" s="31">
        <v>3</v>
      </c>
      <c r="D104" s="31">
        <v>4</v>
      </c>
      <c r="E104" s="177" t="s">
        <v>359</v>
      </c>
      <c r="F104" s="33">
        <v>240</v>
      </c>
      <c r="G104" s="34">
        <f>G105</f>
        <v>72</v>
      </c>
    </row>
    <row r="105" spans="1:7" ht="22.5" x14ac:dyDescent="0.2">
      <c r="A105" s="36" t="s">
        <v>130</v>
      </c>
      <c r="B105" s="203">
        <v>650</v>
      </c>
      <c r="C105" s="31"/>
      <c r="D105" s="31"/>
      <c r="E105" s="180"/>
      <c r="F105" s="33">
        <v>244</v>
      </c>
      <c r="G105" s="34">
        <v>72</v>
      </c>
    </row>
    <row r="106" spans="1:7" ht="33" customHeight="1" x14ac:dyDescent="0.2">
      <c r="A106" s="36" t="s">
        <v>112</v>
      </c>
      <c r="B106" s="203">
        <v>650</v>
      </c>
      <c r="C106" s="31">
        <v>3</v>
      </c>
      <c r="D106" s="31">
        <v>9</v>
      </c>
      <c r="E106" s="180"/>
      <c r="F106" s="33"/>
      <c r="G106" s="34">
        <f>G107</f>
        <v>2</v>
      </c>
    </row>
    <row r="107" spans="1:7" ht="39" customHeight="1" x14ac:dyDescent="0.2">
      <c r="A107" s="36" t="s">
        <v>422</v>
      </c>
      <c r="B107" s="203">
        <v>650</v>
      </c>
      <c r="C107" s="31">
        <v>3</v>
      </c>
      <c r="D107" s="31">
        <v>9</v>
      </c>
      <c r="E107" s="180">
        <v>7500000000</v>
      </c>
      <c r="F107" s="33"/>
      <c r="G107" s="34">
        <f>G108+G114</f>
        <v>2</v>
      </c>
    </row>
    <row r="108" spans="1:7" ht="33.75" x14ac:dyDescent="0.2">
      <c r="A108" s="36" t="s">
        <v>423</v>
      </c>
      <c r="B108" s="203">
        <v>650</v>
      </c>
      <c r="C108" s="31">
        <v>3</v>
      </c>
      <c r="D108" s="31">
        <v>9</v>
      </c>
      <c r="E108" s="180">
        <v>7510000000</v>
      </c>
      <c r="F108" s="33"/>
      <c r="G108" s="34">
        <f>G109</f>
        <v>1</v>
      </c>
    </row>
    <row r="109" spans="1:7" ht="33.75" x14ac:dyDescent="0.2">
      <c r="A109" s="36" t="s">
        <v>202</v>
      </c>
      <c r="B109" s="203">
        <v>650</v>
      </c>
      <c r="C109" s="31">
        <v>3</v>
      </c>
      <c r="D109" s="31">
        <v>9</v>
      </c>
      <c r="E109" s="180">
        <v>7510100000</v>
      </c>
      <c r="F109" s="33"/>
      <c r="G109" s="34">
        <f>G110</f>
        <v>1</v>
      </c>
    </row>
    <row r="110" spans="1:7" ht="22.5" x14ac:dyDescent="0.2">
      <c r="A110" s="36" t="s">
        <v>192</v>
      </c>
      <c r="B110" s="203">
        <v>650</v>
      </c>
      <c r="C110" s="31">
        <v>3</v>
      </c>
      <c r="D110" s="31">
        <v>9</v>
      </c>
      <c r="E110" s="180">
        <v>7510199990</v>
      </c>
      <c r="F110" s="33"/>
      <c r="G110" s="34">
        <f>G111</f>
        <v>1</v>
      </c>
    </row>
    <row r="111" spans="1:7" ht="22.5" x14ac:dyDescent="0.2">
      <c r="A111" s="36" t="s">
        <v>226</v>
      </c>
      <c r="B111" s="203">
        <v>650</v>
      </c>
      <c r="C111" s="31">
        <v>3</v>
      </c>
      <c r="D111" s="31">
        <v>9</v>
      </c>
      <c r="E111" s="180">
        <v>7510199990</v>
      </c>
      <c r="F111" s="33">
        <v>200</v>
      </c>
      <c r="G111" s="34">
        <f>G112</f>
        <v>1</v>
      </c>
    </row>
    <row r="112" spans="1:7" ht="22.5" x14ac:dyDescent="0.2">
      <c r="A112" s="36" t="s">
        <v>139</v>
      </c>
      <c r="B112" s="203">
        <v>650</v>
      </c>
      <c r="C112" s="31">
        <v>3</v>
      </c>
      <c r="D112" s="31">
        <v>9</v>
      </c>
      <c r="E112" s="180">
        <v>7510199990</v>
      </c>
      <c r="F112" s="33">
        <v>240</v>
      </c>
      <c r="G112" s="34">
        <f>G113</f>
        <v>1</v>
      </c>
    </row>
    <row r="113" spans="1:7" ht="22.5" x14ac:dyDescent="0.2">
      <c r="A113" s="36" t="s">
        <v>130</v>
      </c>
      <c r="B113" s="203">
        <v>650</v>
      </c>
      <c r="C113" s="31"/>
      <c r="D113" s="31"/>
      <c r="E113" s="180"/>
      <c r="F113" s="33">
        <v>244</v>
      </c>
      <c r="G113" s="34">
        <f>1</f>
        <v>1</v>
      </c>
    </row>
    <row r="114" spans="1:7" x14ac:dyDescent="0.2">
      <c r="A114" s="36" t="s">
        <v>424</v>
      </c>
      <c r="B114" s="203">
        <v>650</v>
      </c>
      <c r="C114" s="31">
        <v>3</v>
      </c>
      <c r="D114" s="31">
        <v>9</v>
      </c>
      <c r="E114" s="180">
        <v>7520000000</v>
      </c>
      <c r="F114" s="33"/>
      <c r="G114" s="34">
        <f>G115</f>
        <v>1</v>
      </c>
    </row>
    <row r="115" spans="1:7" ht="22.5" x14ac:dyDescent="0.2">
      <c r="A115" s="36" t="s">
        <v>425</v>
      </c>
      <c r="B115" s="203">
        <v>650</v>
      </c>
      <c r="C115" s="31">
        <v>3</v>
      </c>
      <c r="D115" s="31">
        <v>9</v>
      </c>
      <c r="E115" s="180">
        <v>7520100000</v>
      </c>
      <c r="F115" s="33"/>
      <c r="G115" s="34">
        <f>G116</f>
        <v>1</v>
      </c>
    </row>
    <row r="116" spans="1:7" ht="22.5" x14ac:dyDescent="0.2">
      <c r="A116" s="36" t="s">
        <v>192</v>
      </c>
      <c r="B116" s="203">
        <v>650</v>
      </c>
      <c r="C116" s="31">
        <v>3</v>
      </c>
      <c r="D116" s="31">
        <v>9</v>
      </c>
      <c r="E116" s="180">
        <v>7520199990</v>
      </c>
      <c r="F116" s="33"/>
      <c r="G116" s="34">
        <f>G117</f>
        <v>1</v>
      </c>
    </row>
    <row r="117" spans="1:7" ht="22.5" x14ac:dyDescent="0.2">
      <c r="A117" s="36" t="s">
        <v>226</v>
      </c>
      <c r="B117" s="203">
        <v>650</v>
      </c>
      <c r="C117" s="31">
        <v>3</v>
      </c>
      <c r="D117" s="31">
        <v>9</v>
      </c>
      <c r="E117" s="180">
        <v>7520199990</v>
      </c>
      <c r="F117" s="33">
        <v>200</v>
      </c>
      <c r="G117" s="34">
        <f>G118</f>
        <v>1</v>
      </c>
    </row>
    <row r="118" spans="1:7" ht="22.5" x14ac:dyDescent="0.2">
      <c r="A118" s="36" t="s">
        <v>139</v>
      </c>
      <c r="B118" s="203">
        <v>650</v>
      </c>
      <c r="C118" s="31">
        <v>3</v>
      </c>
      <c r="D118" s="31">
        <v>9</v>
      </c>
      <c r="E118" s="180">
        <v>7520199990</v>
      </c>
      <c r="F118" s="33">
        <v>240</v>
      </c>
      <c r="G118" s="34">
        <f>G119</f>
        <v>1</v>
      </c>
    </row>
    <row r="119" spans="1:7" ht="22.5" x14ac:dyDescent="0.2">
      <c r="A119" s="36" t="s">
        <v>130</v>
      </c>
      <c r="B119" s="203">
        <v>650</v>
      </c>
      <c r="C119" s="31"/>
      <c r="D119" s="31"/>
      <c r="E119" s="180"/>
      <c r="F119" s="33">
        <v>244</v>
      </c>
      <c r="G119" s="34">
        <v>1</v>
      </c>
    </row>
    <row r="120" spans="1:7" ht="24" customHeight="1" x14ac:dyDescent="0.2">
      <c r="A120" s="36" t="s">
        <v>194</v>
      </c>
      <c r="B120" s="203">
        <v>650</v>
      </c>
      <c r="C120" s="31">
        <v>3</v>
      </c>
      <c r="D120" s="31">
        <v>14</v>
      </c>
      <c r="E120" s="32"/>
      <c r="F120" s="33"/>
      <c r="G120" s="34">
        <f>G121</f>
        <v>15</v>
      </c>
    </row>
    <row r="121" spans="1:7" ht="51.75" customHeight="1" x14ac:dyDescent="0.2">
      <c r="A121" s="36" t="s">
        <v>474</v>
      </c>
      <c r="B121" s="203">
        <v>650</v>
      </c>
      <c r="C121" s="31">
        <v>3</v>
      </c>
      <c r="D121" s="31">
        <v>14</v>
      </c>
      <c r="E121" s="32" t="s">
        <v>357</v>
      </c>
      <c r="F121" s="33"/>
      <c r="G121" s="34">
        <f>G122</f>
        <v>15</v>
      </c>
    </row>
    <row r="122" spans="1:7" ht="11.25" customHeight="1" x14ac:dyDescent="0.2">
      <c r="A122" s="36" t="s">
        <v>152</v>
      </c>
      <c r="B122" s="203">
        <v>650</v>
      </c>
      <c r="C122" s="31">
        <v>3</v>
      </c>
      <c r="D122" s="31">
        <v>14</v>
      </c>
      <c r="E122" s="32" t="s">
        <v>358</v>
      </c>
      <c r="F122" s="33"/>
      <c r="G122" s="34">
        <f>G123</f>
        <v>15</v>
      </c>
    </row>
    <row r="123" spans="1:7" ht="24.75" customHeight="1" x14ac:dyDescent="0.2">
      <c r="A123" s="36" t="s">
        <v>363</v>
      </c>
      <c r="B123" s="203">
        <v>650</v>
      </c>
      <c r="C123" s="31">
        <v>3</v>
      </c>
      <c r="D123" s="31">
        <v>14</v>
      </c>
      <c r="E123" s="32" t="s">
        <v>364</v>
      </c>
      <c r="F123" s="33"/>
      <c r="G123" s="34">
        <f>G124+G128</f>
        <v>15</v>
      </c>
    </row>
    <row r="124" spans="1:7" ht="31.5" customHeight="1" x14ac:dyDescent="0.2">
      <c r="A124" s="36" t="s">
        <v>294</v>
      </c>
      <c r="B124" s="203">
        <v>650</v>
      </c>
      <c r="C124" s="31">
        <v>3</v>
      </c>
      <c r="D124" s="31">
        <v>14</v>
      </c>
      <c r="E124" s="32" t="s">
        <v>365</v>
      </c>
      <c r="F124" s="33"/>
      <c r="G124" s="34">
        <f>G125</f>
        <v>12</v>
      </c>
    </row>
    <row r="125" spans="1:7" ht="52.5" customHeight="1" x14ac:dyDescent="0.2">
      <c r="A125" s="36" t="s">
        <v>141</v>
      </c>
      <c r="B125" s="203">
        <v>650</v>
      </c>
      <c r="C125" s="31">
        <v>3</v>
      </c>
      <c r="D125" s="31">
        <v>14</v>
      </c>
      <c r="E125" s="32" t="s">
        <v>365</v>
      </c>
      <c r="F125" s="33">
        <v>100</v>
      </c>
      <c r="G125" s="34">
        <f>+G126</f>
        <v>12</v>
      </c>
    </row>
    <row r="126" spans="1:7" ht="28.5" customHeight="1" x14ac:dyDescent="0.2">
      <c r="A126" s="36" t="s">
        <v>143</v>
      </c>
      <c r="B126" s="203">
        <v>650</v>
      </c>
      <c r="C126" s="31">
        <v>3</v>
      </c>
      <c r="D126" s="31">
        <v>14</v>
      </c>
      <c r="E126" s="32" t="s">
        <v>365</v>
      </c>
      <c r="F126" s="33">
        <v>110</v>
      </c>
      <c r="G126" s="34">
        <f>G127</f>
        <v>12</v>
      </c>
    </row>
    <row r="127" spans="1:7" ht="28.5" customHeight="1" x14ac:dyDescent="0.2">
      <c r="A127" s="36" t="s">
        <v>471</v>
      </c>
      <c r="B127" s="203">
        <v>650</v>
      </c>
      <c r="C127" s="31"/>
      <c r="D127" s="31"/>
      <c r="E127" s="32"/>
      <c r="F127" s="33">
        <v>113</v>
      </c>
      <c r="G127" s="34">
        <v>12</v>
      </c>
    </row>
    <row r="128" spans="1:7" ht="32.25" customHeight="1" x14ac:dyDescent="0.2">
      <c r="A128" s="36" t="s">
        <v>295</v>
      </c>
      <c r="B128" s="203">
        <v>650</v>
      </c>
      <c r="C128" s="31">
        <v>3</v>
      </c>
      <c r="D128" s="31">
        <v>14</v>
      </c>
      <c r="E128" s="32" t="s">
        <v>366</v>
      </c>
      <c r="F128" s="33"/>
      <c r="G128" s="37">
        <f>+G129</f>
        <v>3</v>
      </c>
    </row>
    <row r="129" spans="1:7" ht="50.25" customHeight="1" x14ac:dyDescent="0.2">
      <c r="A129" s="36" t="s">
        <v>141</v>
      </c>
      <c r="B129" s="203">
        <v>650</v>
      </c>
      <c r="C129" s="31">
        <v>3</v>
      </c>
      <c r="D129" s="31">
        <v>14</v>
      </c>
      <c r="E129" s="32" t="s">
        <v>366</v>
      </c>
      <c r="F129" s="33">
        <v>100</v>
      </c>
      <c r="G129" s="37">
        <f>G130</f>
        <v>3</v>
      </c>
    </row>
    <row r="130" spans="1:7" ht="27" customHeight="1" x14ac:dyDescent="0.2">
      <c r="A130" s="36" t="s">
        <v>143</v>
      </c>
      <c r="B130" s="203">
        <v>650</v>
      </c>
      <c r="C130" s="31">
        <v>3</v>
      </c>
      <c r="D130" s="31">
        <v>14</v>
      </c>
      <c r="E130" s="32" t="s">
        <v>366</v>
      </c>
      <c r="F130" s="33">
        <v>110</v>
      </c>
      <c r="G130" s="34">
        <f>G131</f>
        <v>3</v>
      </c>
    </row>
    <row r="131" spans="1:7" ht="27" customHeight="1" x14ac:dyDescent="0.2">
      <c r="A131" s="36" t="s">
        <v>471</v>
      </c>
      <c r="B131" s="203">
        <v>650</v>
      </c>
      <c r="C131" s="31"/>
      <c r="D131" s="31"/>
      <c r="E131" s="32"/>
      <c r="F131" s="33">
        <v>113</v>
      </c>
      <c r="G131" s="34">
        <v>3</v>
      </c>
    </row>
    <row r="132" spans="1:7" ht="11.25" customHeight="1" x14ac:dyDescent="0.2">
      <c r="A132" s="30" t="s">
        <v>39</v>
      </c>
      <c r="B132" s="203">
        <v>650</v>
      </c>
      <c r="C132" s="31">
        <v>4</v>
      </c>
      <c r="D132" s="40">
        <v>0</v>
      </c>
      <c r="E132" s="32" t="s">
        <v>137</v>
      </c>
      <c r="F132" s="33" t="s">
        <v>137</v>
      </c>
      <c r="G132" s="41">
        <f>G141+G133+G148</f>
        <v>2873.1000000000004</v>
      </c>
    </row>
    <row r="133" spans="1:7" ht="11.25" customHeight="1" x14ac:dyDescent="0.2">
      <c r="A133" s="36" t="s">
        <v>274</v>
      </c>
      <c r="B133" s="203">
        <v>650</v>
      </c>
      <c r="C133" s="31">
        <v>4</v>
      </c>
      <c r="D133" s="31">
        <v>9</v>
      </c>
      <c r="E133" s="32"/>
      <c r="F133" s="33"/>
      <c r="G133" s="34">
        <f t="shared" ref="G133:G138" si="6">G134</f>
        <v>1745.8</v>
      </c>
    </row>
    <row r="134" spans="1:7" ht="36.75" customHeight="1" x14ac:dyDescent="0.2">
      <c r="A134" s="36" t="s">
        <v>475</v>
      </c>
      <c r="B134" s="203">
        <v>650</v>
      </c>
      <c r="C134" s="31">
        <v>4</v>
      </c>
      <c r="D134" s="31">
        <v>9</v>
      </c>
      <c r="E134" s="49">
        <v>8400000000</v>
      </c>
      <c r="F134" s="33"/>
      <c r="G134" s="34">
        <f t="shared" si="6"/>
        <v>1745.8</v>
      </c>
    </row>
    <row r="135" spans="1:7" ht="15" customHeight="1" x14ac:dyDescent="0.2">
      <c r="A135" s="36" t="s">
        <v>271</v>
      </c>
      <c r="B135" s="203">
        <v>650</v>
      </c>
      <c r="C135" s="31">
        <v>4</v>
      </c>
      <c r="D135" s="31">
        <v>9</v>
      </c>
      <c r="E135" s="49">
        <v>8410000000</v>
      </c>
      <c r="F135" s="33"/>
      <c r="G135" s="34">
        <f t="shared" si="6"/>
        <v>1745.8</v>
      </c>
    </row>
    <row r="136" spans="1:7" ht="21" customHeight="1" x14ac:dyDescent="0.2">
      <c r="A136" s="36" t="s">
        <v>272</v>
      </c>
      <c r="B136" s="203">
        <v>650</v>
      </c>
      <c r="C136" s="31">
        <v>4</v>
      </c>
      <c r="D136" s="31">
        <v>9</v>
      </c>
      <c r="E136" s="49">
        <v>8410100000</v>
      </c>
      <c r="F136" s="33"/>
      <c r="G136" s="34">
        <f t="shared" si="6"/>
        <v>1745.8</v>
      </c>
    </row>
    <row r="137" spans="1:7" ht="23.25" customHeight="1" x14ac:dyDescent="0.2">
      <c r="A137" s="36" t="s">
        <v>192</v>
      </c>
      <c r="B137" s="203">
        <v>650</v>
      </c>
      <c r="C137" s="31">
        <v>4</v>
      </c>
      <c r="D137" s="31">
        <v>9</v>
      </c>
      <c r="E137" s="49">
        <v>8410199990</v>
      </c>
      <c r="F137" s="33"/>
      <c r="G137" s="34">
        <f t="shared" si="6"/>
        <v>1745.8</v>
      </c>
    </row>
    <row r="138" spans="1:7" ht="21" customHeight="1" x14ac:dyDescent="0.2">
      <c r="A138" s="36" t="s">
        <v>226</v>
      </c>
      <c r="B138" s="203">
        <v>650</v>
      </c>
      <c r="C138" s="31">
        <v>4</v>
      </c>
      <c r="D138" s="31">
        <v>9</v>
      </c>
      <c r="E138" s="49">
        <v>8410199990</v>
      </c>
      <c r="F138" s="33">
        <v>200</v>
      </c>
      <c r="G138" s="34">
        <f t="shared" si="6"/>
        <v>1745.8</v>
      </c>
    </row>
    <row r="139" spans="1:7" ht="24" customHeight="1" x14ac:dyDescent="0.2">
      <c r="A139" s="36" t="s">
        <v>139</v>
      </c>
      <c r="B139" s="203">
        <v>650</v>
      </c>
      <c r="C139" s="31">
        <v>4</v>
      </c>
      <c r="D139" s="31">
        <v>9</v>
      </c>
      <c r="E139" s="49">
        <v>8410199990</v>
      </c>
      <c r="F139" s="33">
        <v>240</v>
      </c>
      <c r="G139" s="34">
        <f>G140</f>
        <v>1745.8</v>
      </c>
    </row>
    <row r="140" spans="1:7" ht="24" customHeight="1" x14ac:dyDescent="0.2">
      <c r="A140" s="36" t="s">
        <v>130</v>
      </c>
      <c r="B140" s="203">
        <v>650</v>
      </c>
      <c r="C140" s="31"/>
      <c r="D140" s="31"/>
      <c r="E140" s="49"/>
      <c r="F140" s="33">
        <v>244</v>
      </c>
      <c r="G140" s="34">
        <v>1745.8</v>
      </c>
    </row>
    <row r="141" spans="1:7" ht="11.25" customHeight="1" x14ac:dyDescent="0.2">
      <c r="A141" s="30" t="s">
        <v>40</v>
      </c>
      <c r="B141" s="203">
        <v>650</v>
      </c>
      <c r="C141" s="31">
        <v>4</v>
      </c>
      <c r="D141" s="31">
        <v>10</v>
      </c>
      <c r="E141" s="32" t="s">
        <v>137</v>
      </c>
      <c r="F141" s="33" t="s">
        <v>137</v>
      </c>
      <c r="G141" s="34">
        <f>G142</f>
        <v>264.10000000000002</v>
      </c>
    </row>
    <row r="142" spans="1:7" ht="31.5" customHeight="1" x14ac:dyDescent="0.2">
      <c r="A142" s="35" t="s">
        <v>367</v>
      </c>
      <c r="B142" s="203">
        <v>650</v>
      </c>
      <c r="C142" s="31">
        <v>4</v>
      </c>
      <c r="D142" s="31">
        <v>10</v>
      </c>
      <c r="E142" s="32" t="s">
        <v>339</v>
      </c>
      <c r="F142" s="33" t="s">
        <v>137</v>
      </c>
      <c r="G142" s="34">
        <f>G143</f>
        <v>264.10000000000002</v>
      </c>
    </row>
    <row r="143" spans="1:7" ht="32.25" customHeight="1" x14ac:dyDescent="0.2">
      <c r="A143" s="35" t="s">
        <v>368</v>
      </c>
      <c r="B143" s="203">
        <v>650</v>
      </c>
      <c r="C143" s="31">
        <v>4</v>
      </c>
      <c r="D143" s="31">
        <v>10</v>
      </c>
      <c r="E143" s="32" t="s">
        <v>369</v>
      </c>
      <c r="F143" s="33" t="s">
        <v>137</v>
      </c>
      <c r="G143" s="34">
        <f t="shared" ref="G143:G145" si="7">G144</f>
        <v>264.10000000000002</v>
      </c>
    </row>
    <row r="144" spans="1:7" ht="32.25" customHeight="1" x14ac:dyDescent="0.2">
      <c r="A144" s="35" t="s">
        <v>133</v>
      </c>
      <c r="B144" s="203">
        <v>650</v>
      </c>
      <c r="C144" s="31">
        <v>4</v>
      </c>
      <c r="D144" s="31">
        <v>10</v>
      </c>
      <c r="E144" s="32" t="s">
        <v>370</v>
      </c>
      <c r="F144" s="33"/>
      <c r="G144" s="34">
        <f t="shared" si="7"/>
        <v>264.10000000000002</v>
      </c>
    </row>
    <row r="145" spans="1:7" ht="22.5" customHeight="1" x14ac:dyDescent="0.2">
      <c r="A145" s="36" t="s">
        <v>226</v>
      </c>
      <c r="B145" s="203">
        <v>650</v>
      </c>
      <c r="C145" s="31">
        <v>4</v>
      </c>
      <c r="D145" s="31">
        <v>10</v>
      </c>
      <c r="E145" s="32" t="s">
        <v>370</v>
      </c>
      <c r="F145" s="33" t="s">
        <v>138</v>
      </c>
      <c r="G145" s="34">
        <f t="shared" si="7"/>
        <v>264.10000000000002</v>
      </c>
    </row>
    <row r="146" spans="1:7" ht="22.5" x14ac:dyDescent="0.2">
      <c r="A146" s="36" t="s">
        <v>139</v>
      </c>
      <c r="B146" s="203">
        <v>650</v>
      </c>
      <c r="C146" s="31">
        <v>4</v>
      </c>
      <c r="D146" s="31">
        <v>10</v>
      </c>
      <c r="E146" s="32" t="s">
        <v>370</v>
      </c>
      <c r="F146" s="33" t="s">
        <v>140</v>
      </c>
      <c r="G146" s="34">
        <f>G147</f>
        <v>264.10000000000002</v>
      </c>
    </row>
    <row r="147" spans="1:7" ht="22.5" x14ac:dyDescent="0.2">
      <c r="A147" s="36" t="s">
        <v>130</v>
      </c>
      <c r="B147" s="203">
        <v>650</v>
      </c>
      <c r="C147" s="31"/>
      <c r="D147" s="31"/>
      <c r="E147" s="32"/>
      <c r="F147" s="33">
        <v>244</v>
      </c>
      <c r="G147" s="34">
        <v>264.10000000000002</v>
      </c>
    </row>
    <row r="148" spans="1:7" x14ac:dyDescent="0.2">
      <c r="A148" s="36" t="s">
        <v>293</v>
      </c>
      <c r="B148" s="203">
        <v>650</v>
      </c>
      <c r="C148" s="31">
        <v>4</v>
      </c>
      <c r="D148" s="31">
        <v>12</v>
      </c>
      <c r="E148" s="32"/>
      <c r="F148" s="33"/>
      <c r="G148" s="34">
        <f t="shared" ref="G148:G152" si="8">G149</f>
        <v>863.2</v>
      </c>
    </row>
    <row r="149" spans="1:7" ht="33.75" x14ac:dyDescent="0.2">
      <c r="A149" s="35" t="s">
        <v>367</v>
      </c>
      <c r="B149" s="203">
        <v>650</v>
      </c>
      <c r="C149" s="31">
        <v>4</v>
      </c>
      <c r="D149" s="31">
        <v>12</v>
      </c>
      <c r="E149" s="32" t="s">
        <v>339</v>
      </c>
      <c r="F149" s="33"/>
      <c r="G149" s="34">
        <f>G150</f>
        <v>863.2</v>
      </c>
    </row>
    <row r="150" spans="1:7" ht="38.25" customHeight="1" x14ac:dyDescent="0.2">
      <c r="A150" s="35" t="s">
        <v>371</v>
      </c>
      <c r="B150" s="203">
        <v>650</v>
      </c>
      <c r="C150" s="31">
        <v>4</v>
      </c>
      <c r="D150" s="31">
        <v>12</v>
      </c>
      <c r="E150" s="32" t="s">
        <v>372</v>
      </c>
      <c r="F150" s="33"/>
      <c r="G150" s="34">
        <f>G151+G155+G159</f>
        <v>863.2</v>
      </c>
    </row>
    <row r="151" spans="1:7" ht="58.5" customHeight="1" x14ac:dyDescent="0.2">
      <c r="A151" s="36" t="s">
        <v>449</v>
      </c>
      <c r="B151" s="203">
        <v>650</v>
      </c>
      <c r="C151" s="31">
        <v>4</v>
      </c>
      <c r="D151" s="31">
        <v>12</v>
      </c>
      <c r="E151" s="177" t="s">
        <v>373</v>
      </c>
      <c r="F151" s="33"/>
      <c r="G151" s="34">
        <f t="shared" si="8"/>
        <v>25.7</v>
      </c>
    </row>
    <row r="152" spans="1:7" ht="22.5" x14ac:dyDescent="0.2">
      <c r="A152" s="36" t="s">
        <v>226</v>
      </c>
      <c r="B152" s="203">
        <v>650</v>
      </c>
      <c r="C152" s="31">
        <v>4</v>
      </c>
      <c r="D152" s="31">
        <v>12</v>
      </c>
      <c r="E152" s="177" t="s">
        <v>373</v>
      </c>
      <c r="F152" s="33" t="s">
        <v>138</v>
      </c>
      <c r="G152" s="34">
        <f t="shared" si="8"/>
        <v>25.7</v>
      </c>
    </row>
    <row r="153" spans="1:7" ht="22.5" x14ac:dyDescent="0.2">
      <c r="A153" s="36" t="s">
        <v>139</v>
      </c>
      <c r="B153" s="203">
        <v>650</v>
      </c>
      <c r="C153" s="31">
        <v>4</v>
      </c>
      <c r="D153" s="31">
        <v>12</v>
      </c>
      <c r="E153" s="177" t="s">
        <v>373</v>
      </c>
      <c r="F153" s="33" t="s">
        <v>140</v>
      </c>
      <c r="G153" s="34">
        <f>G154</f>
        <v>25.7</v>
      </c>
    </row>
    <row r="154" spans="1:7" ht="22.5" x14ac:dyDescent="0.2">
      <c r="A154" s="36" t="s">
        <v>130</v>
      </c>
      <c r="B154" s="203">
        <v>650</v>
      </c>
      <c r="C154" s="31"/>
      <c r="D154" s="31"/>
      <c r="E154" s="177"/>
      <c r="F154" s="33">
        <v>244</v>
      </c>
      <c r="G154" s="34">
        <f>25.7</f>
        <v>25.7</v>
      </c>
    </row>
    <row r="155" spans="1:7" ht="53.25" customHeight="1" x14ac:dyDescent="0.2">
      <c r="A155" s="36" t="s">
        <v>450</v>
      </c>
      <c r="B155" s="203">
        <v>650</v>
      </c>
      <c r="C155" s="31">
        <v>4</v>
      </c>
      <c r="D155" s="31">
        <v>12</v>
      </c>
      <c r="E155" s="177">
        <v>7700182671</v>
      </c>
      <c r="F155" s="33"/>
      <c r="G155" s="34">
        <f>G156</f>
        <v>830.3</v>
      </c>
    </row>
    <row r="156" spans="1:7" ht="22.5" x14ac:dyDescent="0.2">
      <c r="A156" s="36" t="s">
        <v>226</v>
      </c>
      <c r="B156" s="203">
        <v>650</v>
      </c>
      <c r="C156" s="31">
        <v>4</v>
      </c>
      <c r="D156" s="31">
        <v>12</v>
      </c>
      <c r="E156" s="177">
        <v>7700182671</v>
      </c>
      <c r="F156" s="33" t="s">
        <v>138</v>
      </c>
      <c r="G156" s="34">
        <f>G157</f>
        <v>830.3</v>
      </c>
    </row>
    <row r="157" spans="1:7" ht="22.5" x14ac:dyDescent="0.2">
      <c r="A157" s="36" t="s">
        <v>139</v>
      </c>
      <c r="B157" s="203">
        <v>650</v>
      </c>
      <c r="C157" s="31">
        <v>4</v>
      </c>
      <c r="D157" s="31">
        <v>12</v>
      </c>
      <c r="E157" s="177">
        <v>7700182671</v>
      </c>
      <c r="F157" s="33" t="s">
        <v>140</v>
      </c>
      <c r="G157" s="34">
        <f>G158</f>
        <v>830.3</v>
      </c>
    </row>
    <row r="158" spans="1:7" ht="22.5" x14ac:dyDescent="0.2">
      <c r="A158" s="36" t="s">
        <v>130</v>
      </c>
      <c r="B158" s="203">
        <v>650</v>
      </c>
      <c r="C158" s="31"/>
      <c r="D158" s="31"/>
      <c r="E158" s="177"/>
      <c r="F158" s="33">
        <v>244</v>
      </c>
      <c r="G158" s="34">
        <v>830.3</v>
      </c>
    </row>
    <row r="159" spans="1:7" ht="50.25" customHeight="1" x14ac:dyDescent="0.2">
      <c r="A159" s="36" t="s">
        <v>291</v>
      </c>
      <c r="B159" s="203">
        <v>650</v>
      </c>
      <c r="C159" s="31">
        <v>4</v>
      </c>
      <c r="D159" s="31">
        <v>12</v>
      </c>
      <c r="E159" s="177">
        <v>7700189020</v>
      </c>
      <c r="F159" s="33"/>
      <c r="G159" s="34">
        <f>G160</f>
        <v>7.2</v>
      </c>
    </row>
    <row r="160" spans="1:7" x14ac:dyDescent="0.2">
      <c r="A160" s="36" t="s">
        <v>153</v>
      </c>
      <c r="B160" s="203">
        <v>650</v>
      </c>
      <c r="C160" s="31">
        <v>4</v>
      </c>
      <c r="D160" s="31">
        <v>12</v>
      </c>
      <c r="E160" s="177">
        <v>7700189020</v>
      </c>
      <c r="F160" s="33">
        <v>500</v>
      </c>
      <c r="G160" s="34">
        <f>G161</f>
        <v>7.2</v>
      </c>
    </row>
    <row r="161" spans="1:7" x14ac:dyDescent="0.2">
      <c r="A161" s="36" t="s">
        <v>136</v>
      </c>
      <c r="B161" s="203">
        <v>650</v>
      </c>
      <c r="C161" s="31">
        <v>4</v>
      </c>
      <c r="D161" s="31">
        <v>12</v>
      </c>
      <c r="E161" s="177">
        <v>7700189020</v>
      </c>
      <c r="F161" s="33">
        <v>540</v>
      </c>
      <c r="G161" s="34">
        <v>7.2</v>
      </c>
    </row>
    <row r="162" spans="1:7" ht="11.25" customHeight="1" x14ac:dyDescent="0.2">
      <c r="A162" s="30" t="s">
        <v>41</v>
      </c>
      <c r="B162" s="203">
        <v>650</v>
      </c>
      <c r="C162" s="31">
        <v>5</v>
      </c>
      <c r="D162" s="31">
        <v>0</v>
      </c>
      <c r="E162" s="32" t="s">
        <v>137</v>
      </c>
      <c r="F162" s="33" t="s">
        <v>137</v>
      </c>
      <c r="G162" s="34">
        <f>G163+G175+G187</f>
        <v>3294.9</v>
      </c>
    </row>
    <row r="163" spans="1:7" ht="11.25" customHeight="1" x14ac:dyDescent="0.2">
      <c r="A163" s="30" t="s">
        <v>134</v>
      </c>
      <c r="B163" s="203">
        <v>650</v>
      </c>
      <c r="C163" s="31">
        <v>5</v>
      </c>
      <c r="D163" s="31">
        <v>1</v>
      </c>
      <c r="E163" s="32" t="s">
        <v>137</v>
      </c>
      <c r="F163" s="33" t="s">
        <v>137</v>
      </c>
      <c r="G163" s="34">
        <f t="shared" ref="G163:G172" si="9">G164</f>
        <v>388.9</v>
      </c>
    </row>
    <row r="164" spans="1:7" ht="41.25" customHeight="1" x14ac:dyDescent="0.2">
      <c r="A164" s="35" t="s">
        <v>375</v>
      </c>
      <c r="B164" s="203">
        <v>650</v>
      </c>
      <c r="C164" s="31">
        <v>5</v>
      </c>
      <c r="D164" s="31">
        <v>1</v>
      </c>
      <c r="E164" s="32" t="s">
        <v>374</v>
      </c>
      <c r="F164" s="33" t="s">
        <v>137</v>
      </c>
      <c r="G164" s="34">
        <f t="shared" si="9"/>
        <v>388.9</v>
      </c>
    </row>
    <row r="165" spans="1:7" ht="26.25" customHeight="1" x14ac:dyDescent="0.2">
      <c r="A165" s="35" t="s">
        <v>376</v>
      </c>
      <c r="B165" s="203">
        <v>650</v>
      </c>
      <c r="C165" s="31">
        <v>5</v>
      </c>
      <c r="D165" s="31">
        <v>1</v>
      </c>
      <c r="E165" s="32" t="s">
        <v>377</v>
      </c>
      <c r="F165" s="33" t="s">
        <v>137</v>
      </c>
      <c r="G165" s="34">
        <f t="shared" si="9"/>
        <v>388.9</v>
      </c>
    </row>
    <row r="166" spans="1:7" ht="24" customHeight="1" x14ac:dyDescent="0.2">
      <c r="A166" s="35" t="s">
        <v>197</v>
      </c>
      <c r="B166" s="203">
        <v>650</v>
      </c>
      <c r="C166" s="31">
        <v>5</v>
      </c>
      <c r="D166" s="31">
        <v>1</v>
      </c>
      <c r="E166" s="32" t="s">
        <v>378</v>
      </c>
      <c r="F166" s="33"/>
      <c r="G166" s="34">
        <f>G171+G167</f>
        <v>388.9</v>
      </c>
    </row>
    <row r="167" spans="1:7" ht="24" customHeight="1" x14ac:dyDescent="0.2">
      <c r="A167" s="35" t="s">
        <v>379</v>
      </c>
      <c r="B167" s="203">
        <v>650</v>
      </c>
      <c r="C167" s="31">
        <v>5</v>
      </c>
      <c r="D167" s="31">
        <v>1</v>
      </c>
      <c r="E167" s="177" t="s">
        <v>380</v>
      </c>
      <c r="F167" s="33"/>
      <c r="G167" s="34">
        <f>G168</f>
        <v>143.9</v>
      </c>
    </row>
    <row r="168" spans="1:7" ht="24" customHeight="1" x14ac:dyDescent="0.2">
      <c r="A168" s="35" t="s">
        <v>199</v>
      </c>
      <c r="B168" s="203">
        <v>650</v>
      </c>
      <c r="C168" s="31">
        <v>5</v>
      </c>
      <c r="D168" s="31">
        <v>1</v>
      </c>
      <c r="E168" s="177" t="s">
        <v>380</v>
      </c>
      <c r="F168" s="33">
        <v>600</v>
      </c>
      <c r="G168" s="34">
        <f>G169</f>
        <v>143.9</v>
      </c>
    </row>
    <row r="169" spans="1:7" ht="24" customHeight="1" x14ac:dyDescent="0.2">
      <c r="A169" s="35" t="s">
        <v>198</v>
      </c>
      <c r="B169" s="203">
        <v>650</v>
      </c>
      <c r="C169" s="31">
        <v>5</v>
      </c>
      <c r="D169" s="31">
        <v>1</v>
      </c>
      <c r="E169" s="177" t="s">
        <v>380</v>
      </c>
      <c r="F169" s="33">
        <v>630</v>
      </c>
      <c r="G169" s="34">
        <f>G170</f>
        <v>143.9</v>
      </c>
    </row>
    <row r="170" spans="1:7" ht="35.25" customHeight="1" x14ac:dyDescent="0.2">
      <c r="A170" s="35" t="s">
        <v>472</v>
      </c>
      <c r="B170" s="203">
        <v>650</v>
      </c>
      <c r="C170" s="31"/>
      <c r="D170" s="31"/>
      <c r="E170" s="180"/>
      <c r="F170" s="33">
        <v>633</v>
      </c>
      <c r="G170" s="34">
        <f>143.9</f>
        <v>143.9</v>
      </c>
    </row>
    <row r="171" spans="1:7" ht="23.25" customHeight="1" x14ac:dyDescent="0.2">
      <c r="A171" s="35" t="s">
        <v>473</v>
      </c>
      <c r="B171" s="203">
        <v>650</v>
      </c>
      <c r="C171" s="31">
        <v>5</v>
      </c>
      <c r="D171" s="31">
        <v>1</v>
      </c>
      <c r="E171" s="32" t="s">
        <v>410</v>
      </c>
      <c r="F171" s="33"/>
      <c r="G171" s="34">
        <f t="shared" si="9"/>
        <v>245</v>
      </c>
    </row>
    <row r="172" spans="1:7" ht="22.5" customHeight="1" x14ac:dyDescent="0.2">
      <c r="A172" s="36" t="s">
        <v>226</v>
      </c>
      <c r="B172" s="203">
        <v>650</v>
      </c>
      <c r="C172" s="31">
        <v>5</v>
      </c>
      <c r="D172" s="31">
        <v>1</v>
      </c>
      <c r="E172" s="32" t="s">
        <v>410</v>
      </c>
      <c r="F172" s="33" t="s">
        <v>138</v>
      </c>
      <c r="G172" s="34">
        <f t="shared" si="9"/>
        <v>245</v>
      </c>
    </row>
    <row r="173" spans="1:7" ht="22.5" x14ac:dyDescent="0.2">
      <c r="A173" s="36" t="s">
        <v>139</v>
      </c>
      <c r="B173" s="203">
        <v>650</v>
      </c>
      <c r="C173" s="31">
        <v>5</v>
      </c>
      <c r="D173" s="31">
        <v>1</v>
      </c>
      <c r="E173" s="32" t="s">
        <v>410</v>
      </c>
      <c r="F173" s="33" t="s">
        <v>140</v>
      </c>
      <c r="G173" s="34">
        <f>G174</f>
        <v>245</v>
      </c>
    </row>
    <row r="174" spans="1:7" ht="22.5" x14ac:dyDescent="0.2">
      <c r="A174" s="36" t="s">
        <v>130</v>
      </c>
      <c r="B174" s="203">
        <v>650</v>
      </c>
      <c r="C174" s="31"/>
      <c r="D174" s="31"/>
      <c r="E174" s="32"/>
      <c r="F174" s="33">
        <v>244</v>
      </c>
      <c r="G174" s="34">
        <v>245</v>
      </c>
    </row>
    <row r="175" spans="1:7" ht="11.25" customHeight="1" x14ac:dyDescent="0.2">
      <c r="A175" s="30" t="s">
        <v>113</v>
      </c>
      <c r="B175" s="203">
        <v>650</v>
      </c>
      <c r="C175" s="31">
        <v>5</v>
      </c>
      <c r="D175" s="31">
        <v>2</v>
      </c>
      <c r="E175" s="32" t="s">
        <v>137</v>
      </c>
      <c r="F175" s="33" t="s">
        <v>137</v>
      </c>
      <c r="G175" s="34">
        <f>G176</f>
        <v>2223</v>
      </c>
    </row>
    <row r="176" spans="1:7" ht="33.75" customHeight="1" x14ac:dyDescent="0.2">
      <c r="A176" s="35" t="s">
        <v>375</v>
      </c>
      <c r="B176" s="203">
        <v>650</v>
      </c>
      <c r="C176" s="31">
        <v>5</v>
      </c>
      <c r="D176" s="31">
        <v>2</v>
      </c>
      <c r="E176" s="32" t="s">
        <v>374</v>
      </c>
      <c r="F176" s="33" t="s">
        <v>137</v>
      </c>
      <c r="G176" s="34">
        <f>G177</f>
        <v>2223</v>
      </c>
    </row>
    <row r="177" spans="1:7" ht="22.5" customHeight="1" x14ac:dyDescent="0.2">
      <c r="A177" s="35" t="s">
        <v>151</v>
      </c>
      <c r="B177" s="203">
        <v>650</v>
      </c>
      <c r="C177" s="31">
        <v>5</v>
      </c>
      <c r="D177" s="31">
        <v>2</v>
      </c>
      <c r="E177" s="32" t="s">
        <v>381</v>
      </c>
      <c r="F177" s="33" t="s">
        <v>137</v>
      </c>
      <c r="G177" s="34">
        <f>G178</f>
        <v>2223</v>
      </c>
    </row>
    <row r="178" spans="1:7" ht="24.75" customHeight="1" x14ac:dyDescent="0.2">
      <c r="A178" s="35" t="s">
        <v>383</v>
      </c>
      <c r="B178" s="203">
        <v>650</v>
      </c>
      <c r="C178" s="31">
        <v>5</v>
      </c>
      <c r="D178" s="31">
        <v>2</v>
      </c>
      <c r="E178" s="32" t="s">
        <v>382</v>
      </c>
      <c r="F178" s="33" t="s">
        <v>137</v>
      </c>
      <c r="G178" s="34">
        <f>G179+G183</f>
        <v>2223</v>
      </c>
    </row>
    <row r="179" spans="1:7" ht="58.5" customHeight="1" x14ac:dyDescent="0.2">
      <c r="A179" s="35" t="s">
        <v>384</v>
      </c>
      <c r="B179" s="203">
        <v>650</v>
      </c>
      <c r="C179" s="31">
        <v>5</v>
      </c>
      <c r="D179" s="31">
        <v>2</v>
      </c>
      <c r="E179" s="32" t="s">
        <v>429</v>
      </c>
      <c r="F179" s="33"/>
      <c r="G179" s="34">
        <f>G180</f>
        <v>2000</v>
      </c>
    </row>
    <row r="180" spans="1:7" ht="22.5" customHeight="1" x14ac:dyDescent="0.2">
      <c r="A180" s="36" t="s">
        <v>226</v>
      </c>
      <c r="B180" s="203">
        <v>650</v>
      </c>
      <c r="C180" s="31">
        <v>5</v>
      </c>
      <c r="D180" s="31">
        <v>2</v>
      </c>
      <c r="E180" s="32" t="s">
        <v>429</v>
      </c>
      <c r="F180" s="33" t="s">
        <v>138</v>
      </c>
      <c r="G180" s="34">
        <f>G181</f>
        <v>2000</v>
      </c>
    </row>
    <row r="181" spans="1:7" ht="22.5" x14ac:dyDescent="0.2">
      <c r="A181" s="36" t="s">
        <v>139</v>
      </c>
      <c r="B181" s="203">
        <v>650</v>
      </c>
      <c r="C181" s="31">
        <v>5</v>
      </c>
      <c r="D181" s="31">
        <v>2</v>
      </c>
      <c r="E181" s="32" t="s">
        <v>429</v>
      </c>
      <c r="F181" s="33" t="s">
        <v>140</v>
      </c>
      <c r="G181" s="34">
        <f>G182</f>
        <v>2000</v>
      </c>
    </row>
    <row r="182" spans="1:7" ht="21.75" customHeight="1" x14ac:dyDescent="0.2">
      <c r="A182" s="36" t="s">
        <v>135</v>
      </c>
      <c r="B182" s="203">
        <v>650</v>
      </c>
      <c r="C182" s="31"/>
      <c r="D182" s="31"/>
      <c r="E182" s="32"/>
      <c r="F182" s="33">
        <v>243</v>
      </c>
      <c r="G182" s="34">
        <v>2000</v>
      </c>
    </row>
    <row r="183" spans="1:7" ht="59.25" customHeight="1" x14ac:dyDescent="0.2">
      <c r="A183" s="36" t="s">
        <v>385</v>
      </c>
      <c r="B183" s="203">
        <v>650</v>
      </c>
      <c r="C183" s="31">
        <v>5</v>
      </c>
      <c r="D183" s="31">
        <v>2</v>
      </c>
      <c r="E183" s="32" t="s">
        <v>430</v>
      </c>
      <c r="F183" s="33"/>
      <c r="G183" s="34">
        <f>G184</f>
        <v>223</v>
      </c>
    </row>
    <row r="184" spans="1:7" ht="22.5" x14ac:dyDescent="0.2">
      <c r="A184" s="36" t="s">
        <v>226</v>
      </c>
      <c r="B184" s="203">
        <v>650</v>
      </c>
      <c r="C184" s="31">
        <v>5</v>
      </c>
      <c r="D184" s="31">
        <v>2</v>
      </c>
      <c r="E184" s="32" t="s">
        <v>430</v>
      </c>
      <c r="F184" s="33">
        <v>200</v>
      </c>
      <c r="G184" s="34">
        <f>G185</f>
        <v>223</v>
      </c>
    </row>
    <row r="185" spans="1:7" ht="52.5" customHeight="1" x14ac:dyDescent="0.2">
      <c r="A185" s="36" t="s">
        <v>139</v>
      </c>
      <c r="B185" s="203">
        <v>650</v>
      </c>
      <c r="C185" s="31">
        <v>5</v>
      </c>
      <c r="D185" s="31">
        <v>2</v>
      </c>
      <c r="E185" s="32" t="s">
        <v>430</v>
      </c>
      <c r="F185" s="33">
        <v>240</v>
      </c>
      <c r="G185" s="34">
        <v>223</v>
      </c>
    </row>
    <row r="186" spans="1:7" ht="15.75" customHeight="1" x14ac:dyDescent="0.2">
      <c r="A186" s="36" t="s">
        <v>135</v>
      </c>
      <c r="B186" s="203">
        <v>650</v>
      </c>
      <c r="C186" s="31"/>
      <c r="D186" s="31"/>
      <c r="E186" s="32"/>
      <c r="F186" s="33">
        <v>243</v>
      </c>
      <c r="G186" s="34">
        <v>223</v>
      </c>
    </row>
    <row r="187" spans="1:7" ht="11.25" customHeight="1" x14ac:dyDescent="0.2">
      <c r="A187" s="30" t="s">
        <v>42</v>
      </c>
      <c r="B187" s="203">
        <v>650</v>
      </c>
      <c r="C187" s="31">
        <v>5</v>
      </c>
      <c r="D187" s="31">
        <v>3</v>
      </c>
      <c r="E187" s="32" t="s">
        <v>137</v>
      </c>
      <c r="F187" s="33" t="s">
        <v>137</v>
      </c>
      <c r="G187" s="34">
        <f t="shared" ref="G187:G192" si="10">G188</f>
        <v>683</v>
      </c>
    </row>
    <row r="188" spans="1:7" ht="22.5" customHeight="1" x14ac:dyDescent="0.2">
      <c r="A188" s="35" t="s">
        <v>428</v>
      </c>
      <c r="B188" s="203">
        <v>650</v>
      </c>
      <c r="C188" s="31">
        <v>5</v>
      </c>
      <c r="D188" s="31">
        <v>3</v>
      </c>
      <c r="E188" s="32" t="s">
        <v>386</v>
      </c>
      <c r="F188" s="33" t="s">
        <v>137</v>
      </c>
      <c r="G188" s="34">
        <f t="shared" si="10"/>
        <v>683</v>
      </c>
    </row>
    <row r="189" spans="1:7" ht="22.5" customHeight="1" x14ac:dyDescent="0.2">
      <c r="A189" s="36" t="s">
        <v>232</v>
      </c>
      <c r="B189" s="203">
        <v>650</v>
      </c>
      <c r="C189" s="31">
        <v>5</v>
      </c>
      <c r="D189" s="31">
        <v>3</v>
      </c>
      <c r="E189" s="32" t="s">
        <v>387</v>
      </c>
      <c r="F189" s="33"/>
      <c r="G189" s="34">
        <f t="shared" si="10"/>
        <v>683</v>
      </c>
    </row>
    <row r="190" spans="1:7" ht="22.5" customHeight="1" x14ac:dyDescent="0.2">
      <c r="A190" s="36" t="s">
        <v>192</v>
      </c>
      <c r="B190" s="203">
        <v>650</v>
      </c>
      <c r="C190" s="31">
        <v>5</v>
      </c>
      <c r="D190" s="31">
        <v>3</v>
      </c>
      <c r="E190" s="32" t="s">
        <v>388</v>
      </c>
      <c r="F190" s="33"/>
      <c r="G190" s="34">
        <f t="shared" si="10"/>
        <v>683</v>
      </c>
    </row>
    <row r="191" spans="1:7" ht="22.5" customHeight="1" x14ac:dyDescent="0.2">
      <c r="A191" s="36" t="s">
        <v>226</v>
      </c>
      <c r="B191" s="203">
        <v>650</v>
      </c>
      <c r="C191" s="31">
        <v>5</v>
      </c>
      <c r="D191" s="31">
        <v>3</v>
      </c>
      <c r="E191" s="32" t="s">
        <v>388</v>
      </c>
      <c r="F191" s="33" t="s">
        <v>138</v>
      </c>
      <c r="G191" s="34">
        <f t="shared" si="10"/>
        <v>683</v>
      </c>
    </row>
    <row r="192" spans="1:7" ht="22.5" x14ac:dyDescent="0.2">
      <c r="A192" s="36" t="s">
        <v>139</v>
      </c>
      <c r="B192" s="203">
        <v>650</v>
      </c>
      <c r="C192" s="31">
        <v>5</v>
      </c>
      <c r="D192" s="31">
        <v>3</v>
      </c>
      <c r="E192" s="32" t="s">
        <v>388</v>
      </c>
      <c r="F192" s="33" t="s">
        <v>140</v>
      </c>
      <c r="G192" s="34">
        <f t="shared" si="10"/>
        <v>683</v>
      </c>
    </row>
    <row r="193" spans="1:7" ht="22.5" x14ac:dyDescent="0.2">
      <c r="A193" s="36" t="s">
        <v>130</v>
      </c>
      <c r="B193" s="203">
        <v>650</v>
      </c>
      <c r="C193" s="31"/>
      <c r="D193" s="31"/>
      <c r="E193" s="32"/>
      <c r="F193" s="33">
        <v>244</v>
      </c>
      <c r="G193" s="34">
        <f>683</f>
        <v>683</v>
      </c>
    </row>
    <row r="194" spans="1:7" ht="11.25" customHeight="1" x14ac:dyDescent="0.2">
      <c r="A194" s="30" t="s">
        <v>126</v>
      </c>
      <c r="B194" s="203">
        <v>650</v>
      </c>
      <c r="C194" s="31">
        <v>8</v>
      </c>
      <c r="D194" s="31">
        <v>0</v>
      </c>
      <c r="E194" s="32" t="s">
        <v>137</v>
      </c>
      <c r="F194" s="33" t="s">
        <v>137</v>
      </c>
      <c r="G194" s="34">
        <f>G195</f>
        <v>1193.3000000000002</v>
      </c>
    </row>
    <row r="195" spans="1:7" ht="11.25" customHeight="1" x14ac:dyDescent="0.2">
      <c r="A195" s="30" t="s">
        <v>43</v>
      </c>
      <c r="B195" s="203">
        <v>650</v>
      </c>
      <c r="C195" s="31">
        <v>8</v>
      </c>
      <c r="D195" s="31">
        <v>1</v>
      </c>
      <c r="E195" s="32" t="s">
        <v>137</v>
      </c>
      <c r="F195" s="33" t="s">
        <v>137</v>
      </c>
      <c r="G195" s="34">
        <f>G196</f>
        <v>1193.3000000000002</v>
      </c>
    </row>
    <row r="196" spans="1:7" ht="22.5" customHeight="1" x14ac:dyDescent="0.2">
      <c r="A196" s="35" t="s">
        <v>390</v>
      </c>
      <c r="B196" s="203">
        <v>650</v>
      </c>
      <c r="C196" s="31">
        <v>8</v>
      </c>
      <c r="D196" s="31">
        <v>1</v>
      </c>
      <c r="E196" s="32" t="s">
        <v>389</v>
      </c>
      <c r="F196" s="33" t="s">
        <v>137</v>
      </c>
      <c r="G196" s="34">
        <f>G197+G212</f>
        <v>1193.3000000000002</v>
      </c>
    </row>
    <row r="197" spans="1:7" ht="42" customHeight="1" x14ac:dyDescent="0.2">
      <c r="A197" s="35" t="s">
        <v>392</v>
      </c>
      <c r="B197" s="203">
        <v>650</v>
      </c>
      <c r="C197" s="31">
        <v>8</v>
      </c>
      <c r="D197" s="31">
        <v>1</v>
      </c>
      <c r="E197" s="32" t="s">
        <v>391</v>
      </c>
      <c r="F197" s="33" t="s">
        <v>137</v>
      </c>
      <c r="G197" s="34">
        <f>G198+G207</f>
        <v>1175.3000000000002</v>
      </c>
    </row>
    <row r="198" spans="1:7" ht="30" customHeight="1" x14ac:dyDescent="0.2">
      <c r="A198" s="35" t="s">
        <v>195</v>
      </c>
      <c r="B198" s="203">
        <v>650</v>
      </c>
      <c r="C198" s="31">
        <v>8</v>
      </c>
      <c r="D198" s="31">
        <v>1</v>
      </c>
      <c r="E198" s="32" t="s">
        <v>393</v>
      </c>
      <c r="F198" s="33"/>
      <c r="G198" s="34">
        <f>G199</f>
        <v>1041.1000000000001</v>
      </c>
    </row>
    <row r="199" spans="1:7" ht="37.5" customHeight="1" x14ac:dyDescent="0.2">
      <c r="A199" s="35" t="s">
        <v>395</v>
      </c>
      <c r="B199" s="203">
        <v>650</v>
      </c>
      <c r="C199" s="31">
        <v>8</v>
      </c>
      <c r="D199" s="31">
        <v>1</v>
      </c>
      <c r="E199" s="32" t="s">
        <v>394</v>
      </c>
      <c r="F199" s="33" t="s">
        <v>137</v>
      </c>
      <c r="G199" s="34">
        <f>G200+G204</f>
        <v>1041.1000000000001</v>
      </c>
    </row>
    <row r="200" spans="1:7" ht="45.75" customHeight="1" x14ac:dyDescent="0.2">
      <c r="A200" s="36" t="s">
        <v>141</v>
      </c>
      <c r="B200" s="203">
        <v>650</v>
      </c>
      <c r="C200" s="31">
        <v>8</v>
      </c>
      <c r="D200" s="31">
        <v>1</v>
      </c>
      <c r="E200" s="32" t="s">
        <v>394</v>
      </c>
      <c r="F200" s="33" t="s">
        <v>142</v>
      </c>
      <c r="G200" s="34">
        <f>G201</f>
        <v>954.30000000000007</v>
      </c>
    </row>
    <row r="201" spans="1:7" ht="30" customHeight="1" x14ac:dyDescent="0.2">
      <c r="A201" s="36" t="s">
        <v>143</v>
      </c>
      <c r="B201" s="203">
        <v>650</v>
      </c>
      <c r="C201" s="31">
        <v>8</v>
      </c>
      <c r="D201" s="31">
        <v>1</v>
      </c>
      <c r="E201" s="32" t="s">
        <v>394</v>
      </c>
      <c r="F201" s="33" t="s">
        <v>144</v>
      </c>
      <c r="G201" s="34">
        <f>G202+G203</f>
        <v>954.30000000000007</v>
      </c>
    </row>
    <row r="202" spans="1:7" ht="30" customHeight="1" x14ac:dyDescent="0.2">
      <c r="A202" s="36" t="s">
        <v>205</v>
      </c>
      <c r="B202" s="203">
        <v>650</v>
      </c>
      <c r="C202" s="31"/>
      <c r="D202" s="31"/>
      <c r="E202" s="32"/>
      <c r="F202" s="33">
        <v>111</v>
      </c>
      <c r="G202" s="34">
        <v>743.2</v>
      </c>
    </row>
    <row r="203" spans="1:7" ht="30" customHeight="1" x14ac:dyDescent="0.2">
      <c r="A203" s="36" t="s">
        <v>206</v>
      </c>
      <c r="B203" s="203">
        <v>650</v>
      </c>
      <c r="C203" s="31"/>
      <c r="D203" s="31"/>
      <c r="E203" s="32"/>
      <c r="F203" s="33">
        <v>119</v>
      </c>
      <c r="G203" s="34">
        <v>211.1</v>
      </c>
    </row>
    <row r="204" spans="1:7" ht="30" customHeight="1" x14ac:dyDescent="0.2">
      <c r="A204" s="36" t="s">
        <v>226</v>
      </c>
      <c r="B204" s="203">
        <v>650</v>
      </c>
      <c r="C204" s="31">
        <v>8</v>
      </c>
      <c r="D204" s="31">
        <v>1</v>
      </c>
      <c r="E204" s="32" t="s">
        <v>394</v>
      </c>
      <c r="F204" s="33" t="s">
        <v>138</v>
      </c>
      <c r="G204" s="34">
        <f>G205</f>
        <v>86.8</v>
      </c>
    </row>
    <row r="205" spans="1:7" ht="30" customHeight="1" x14ac:dyDescent="0.2">
      <c r="A205" s="36" t="s">
        <v>139</v>
      </c>
      <c r="B205" s="203">
        <v>650</v>
      </c>
      <c r="C205" s="31">
        <v>8</v>
      </c>
      <c r="D205" s="31">
        <v>1</v>
      </c>
      <c r="E205" s="32" t="s">
        <v>394</v>
      </c>
      <c r="F205" s="33" t="s">
        <v>140</v>
      </c>
      <c r="G205" s="34">
        <f>G206</f>
        <v>86.8</v>
      </c>
    </row>
    <row r="206" spans="1:7" ht="30" customHeight="1" x14ac:dyDescent="0.2">
      <c r="A206" s="36" t="s">
        <v>130</v>
      </c>
      <c r="B206" s="203">
        <v>650</v>
      </c>
      <c r="C206" s="31"/>
      <c r="D206" s="31"/>
      <c r="E206" s="32"/>
      <c r="F206" s="33">
        <v>244</v>
      </c>
      <c r="G206" s="34">
        <v>86.8</v>
      </c>
    </row>
    <row r="207" spans="1:7" ht="30" customHeight="1" x14ac:dyDescent="0.2">
      <c r="A207" s="36" t="s">
        <v>396</v>
      </c>
      <c r="B207" s="203">
        <v>650</v>
      </c>
      <c r="C207" s="31">
        <v>8</v>
      </c>
      <c r="D207" s="31">
        <v>1</v>
      </c>
      <c r="E207" s="32" t="s">
        <v>397</v>
      </c>
      <c r="F207" s="33"/>
      <c r="G207" s="34">
        <f>G208</f>
        <v>134.19999999999999</v>
      </c>
    </row>
    <row r="208" spans="1:7" ht="30" customHeight="1" x14ac:dyDescent="0.2">
      <c r="A208" s="36" t="s">
        <v>399</v>
      </c>
      <c r="B208" s="203">
        <v>650</v>
      </c>
      <c r="C208" s="31">
        <v>8</v>
      </c>
      <c r="D208" s="31">
        <v>1</v>
      </c>
      <c r="E208" s="178" t="s">
        <v>398</v>
      </c>
      <c r="F208" s="33"/>
      <c r="G208" s="34">
        <f>G209</f>
        <v>134.19999999999999</v>
      </c>
    </row>
    <row r="209" spans="1:7" ht="22.5" customHeight="1" x14ac:dyDescent="0.2">
      <c r="A209" s="36" t="s">
        <v>226</v>
      </c>
      <c r="B209" s="203">
        <v>650</v>
      </c>
      <c r="C209" s="31">
        <v>8</v>
      </c>
      <c r="D209" s="31">
        <v>1</v>
      </c>
      <c r="E209" s="178" t="s">
        <v>398</v>
      </c>
      <c r="F209" s="33" t="s">
        <v>138</v>
      </c>
      <c r="G209" s="34">
        <f>G210</f>
        <v>134.19999999999999</v>
      </c>
    </row>
    <row r="210" spans="1:7" ht="22.5" x14ac:dyDescent="0.2">
      <c r="A210" s="36" t="s">
        <v>139</v>
      </c>
      <c r="B210" s="203">
        <v>650</v>
      </c>
      <c r="C210" s="31">
        <v>8</v>
      </c>
      <c r="D210" s="31">
        <v>1</v>
      </c>
      <c r="E210" s="178" t="s">
        <v>398</v>
      </c>
      <c r="F210" s="33" t="s">
        <v>140</v>
      </c>
      <c r="G210" s="34">
        <f>G211</f>
        <v>134.19999999999999</v>
      </c>
    </row>
    <row r="211" spans="1:7" ht="22.5" x14ac:dyDescent="0.2">
      <c r="A211" s="36" t="s">
        <v>130</v>
      </c>
      <c r="B211" s="203">
        <v>650</v>
      </c>
      <c r="C211" s="31"/>
      <c r="D211" s="31"/>
      <c r="E211" s="191"/>
      <c r="F211" s="33">
        <v>244</v>
      </c>
      <c r="G211" s="34">
        <v>134.19999999999999</v>
      </c>
    </row>
    <row r="212" spans="1:7" ht="11.25" customHeight="1" x14ac:dyDescent="0.2">
      <c r="A212" s="35" t="s">
        <v>196</v>
      </c>
      <c r="B212" s="203">
        <v>650</v>
      </c>
      <c r="C212" s="31">
        <v>8</v>
      </c>
      <c r="D212" s="31">
        <v>1</v>
      </c>
      <c r="E212" s="32" t="s">
        <v>401</v>
      </c>
      <c r="F212" s="33" t="s">
        <v>137</v>
      </c>
      <c r="G212" s="34">
        <f>G213</f>
        <v>18</v>
      </c>
    </row>
    <row r="213" spans="1:7" ht="26.25" customHeight="1" x14ac:dyDescent="0.2">
      <c r="A213" s="35" t="s">
        <v>402</v>
      </c>
      <c r="B213" s="203">
        <v>650</v>
      </c>
      <c r="C213" s="31">
        <v>8</v>
      </c>
      <c r="D213" s="31">
        <v>1</v>
      </c>
      <c r="E213" s="32" t="s">
        <v>403</v>
      </c>
      <c r="F213" s="33" t="s">
        <v>137</v>
      </c>
      <c r="G213" s="34">
        <f>G214</f>
        <v>18</v>
      </c>
    </row>
    <row r="214" spans="1:7" ht="22.5" customHeight="1" x14ac:dyDescent="0.2">
      <c r="A214" s="36" t="s">
        <v>395</v>
      </c>
      <c r="B214" s="203">
        <v>650</v>
      </c>
      <c r="C214" s="31">
        <v>8</v>
      </c>
      <c r="D214" s="31">
        <v>1</v>
      </c>
      <c r="E214" s="178" t="s">
        <v>400</v>
      </c>
      <c r="F214" s="33"/>
      <c r="G214" s="34">
        <f>G215</f>
        <v>18</v>
      </c>
    </row>
    <row r="215" spans="1:7" ht="26.25" customHeight="1" x14ac:dyDescent="0.2">
      <c r="A215" s="36" t="s">
        <v>226</v>
      </c>
      <c r="B215" s="203">
        <v>650</v>
      </c>
      <c r="C215" s="31">
        <v>8</v>
      </c>
      <c r="D215" s="31">
        <v>1</v>
      </c>
      <c r="E215" s="178" t="s">
        <v>400</v>
      </c>
      <c r="F215" s="33">
        <v>200</v>
      </c>
      <c r="G215" s="34">
        <f>G216</f>
        <v>18</v>
      </c>
    </row>
    <row r="216" spans="1:7" ht="26.25" customHeight="1" x14ac:dyDescent="0.2">
      <c r="A216" s="36" t="s">
        <v>139</v>
      </c>
      <c r="B216" s="203">
        <v>650</v>
      </c>
      <c r="C216" s="31">
        <v>8</v>
      </c>
      <c r="D216" s="31">
        <v>1</v>
      </c>
      <c r="E216" s="178" t="s">
        <v>400</v>
      </c>
      <c r="F216" s="33">
        <v>240</v>
      </c>
      <c r="G216" s="34">
        <f>G217</f>
        <v>18</v>
      </c>
    </row>
    <row r="217" spans="1:7" ht="26.25" customHeight="1" x14ac:dyDescent="0.2">
      <c r="A217" s="36" t="s">
        <v>130</v>
      </c>
      <c r="B217" s="203">
        <v>650</v>
      </c>
      <c r="C217" s="31"/>
      <c r="D217" s="31"/>
      <c r="E217" s="191"/>
      <c r="F217" s="33">
        <v>244</v>
      </c>
      <c r="G217" s="34">
        <v>18</v>
      </c>
    </row>
    <row r="218" spans="1:7" ht="11.25" customHeight="1" x14ac:dyDescent="0.2">
      <c r="A218" s="30" t="s">
        <v>127</v>
      </c>
      <c r="B218" s="203">
        <v>650</v>
      </c>
      <c r="C218" s="31">
        <v>11</v>
      </c>
      <c r="D218" s="31">
        <v>0</v>
      </c>
      <c r="E218" s="32" t="s">
        <v>137</v>
      </c>
      <c r="F218" s="33" t="s">
        <v>137</v>
      </c>
      <c r="G218" s="34">
        <f>G219</f>
        <v>6933.1</v>
      </c>
    </row>
    <row r="219" spans="1:7" ht="11.25" customHeight="1" x14ac:dyDescent="0.2">
      <c r="A219" s="30" t="s">
        <v>44</v>
      </c>
      <c r="B219" s="203">
        <v>650</v>
      </c>
      <c r="C219" s="31">
        <v>11</v>
      </c>
      <c r="D219" s="31">
        <v>1</v>
      </c>
      <c r="E219" s="32" t="s">
        <v>137</v>
      </c>
      <c r="F219" s="33" t="s">
        <v>137</v>
      </c>
      <c r="G219" s="34">
        <f>G220</f>
        <v>6933.1</v>
      </c>
    </row>
    <row r="220" spans="1:7" ht="39" customHeight="1" x14ac:dyDescent="0.2">
      <c r="A220" s="35" t="s">
        <v>390</v>
      </c>
      <c r="B220" s="203">
        <v>650</v>
      </c>
      <c r="C220" s="31">
        <v>11</v>
      </c>
      <c r="D220" s="31">
        <v>1</v>
      </c>
      <c r="E220" s="32" t="s">
        <v>389</v>
      </c>
      <c r="F220" s="33" t="s">
        <v>137</v>
      </c>
      <c r="G220" s="34">
        <f>G221</f>
        <v>6933.1</v>
      </c>
    </row>
    <row r="221" spans="1:7" ht="26.25" customHeight="1" x14ac:dyDescent="0.2">
      <c r="A221" s="35" t="s">
        <v>404</v>
      </c>
      <c r="B221" s="203">
        <v>650</v>
      </c>
      <c r="C221" s="31">
        <v>11</v>
      </c>
      <c r="D221" s="31">
        <v>1</v>
      </c>
      <c r="E221" s="32" t="s">
        <v>406</v>
      </c>
      <c r="F221" s="33" t="s">
        <v>137</v>
      </c>
      <c r="G221" s="34">
        <f>G222</f>
        <v>6933.1</v>
      </c>
    </row>
    <row r="222" spans="1:7" ht="31.5" customHeight="1" x14ac:dyDescent="0.2">
      <c r="A222" s="35" t="s">
        <v>405</v>
      </c>
      <c r="B222" s="203">
        <v>650</v>
      </c>
      <c r="C222" s="31">
        <v>11</v>
      </c>
      <c r="D222" s="31">
        <v>1</v>
      </c>
      <c r="E222" s="32" t="s">
        <v>407</v>
      </c>
      <c r="F222" s="33"/>
      <c r="G222" s="34">
        <f>G223</f>
        <v>6933.1</v>
      </c>
    </row>
    <row r="223" spans="1:7" ht="32.25" customHeight="1" x14ac:dyDescent="0.2">
      <c r="A223" s="35" t="s">
        <v>190</v>
      </c>
      <c r="B223" s="203">
        <v>650</v>
      </c>
      <c r="C223" s="31">
        <v>11</v>
      </c>
      <c r="D223" s="31">
        <v>1</v>
      </c>
      <c r="E223" s="32" t="s">
        <v>408</v>
      </c>
      <c r="F223" s="33" t="s">
        <v>137</v>
      </c>
      <c r="G223" s="34">
        <f>G224+G229+G232</f>
        <v>6933.1</v>
      </c>
    </row>
    <row r="224" spans="1:7" ht="45" customHeight="1" x14ac:dyDescent="0.2">
      <c r="A224" s="36" t="s">
        <v>141</v>
      </c>
      <c r="B224" s="203">
        <v>650</v>
      </c>
      <c r="C224" s="31">
        <v>11</v>
      </c>
      <c r="D224" s="31">
        <v>1</v>
      </c>
      <c r="E224" s="32" t="s">
        <v>408</v>
      </c>
      <c r="F224" s="33" t="s">
        <v>142</v>
      </c>
      <c r="G224" s="34">
        <f>G225</f>
        <v>6157.9</v>
      </c>
    </row>
    <row r="225" spans="1:9" x14ac:dyDescent="0.2">
      <c r="A225" s="36" t="s">
        <v>143</v>
      </c>
      <c r="B225" s="203">
        <v>650</v>
      </c>
      <c r="C225" s="31">
        <v>11</v>
      </c>
      <c r="D225" s="31">
        <v>1</v>
      </c>
      <c r="E225" s="32" t="s">
        <v>408</v>
      </c>
      <c r="F225" s="33" t="s">
        <v>144</v>
      </c>
      <c r="G225" s="34">
        <f>G226+G227+G228</f>
        <v>6157.9</v>
      </c>
    </row>
    <row r="226" spans="1:9" x14ac:dyDescent="0.2">
      <c r="A226" s="36" t="s">
        <v>205</v>
      </c>
      <c r="B226" s="203">
        <v>650</v>
      </c>
      <c r="C226" s="31"/>
      <c r="D226" s="31"/>
      <c r="E226" s="32"/>
      <c r="F226" s="33">
        <v>111</v>
      </c>
      <c r="G226" s="34">
        <v>4609</v>
      </c>
    </row>
    <row r="227" spans="1:9" ht="22.5" x14ac:dyDescent="0.2">
      <c r="A227" s="36" t="s">
        <v>132</v>
      </c>
      <c r="B227" s="203">
        <v>650</v>
      </c>
      <c r="C227" s="31"/>
      <c r="D227" s="31"/>
      <c r="E227" s="32"/>
      <c r="F227" s="33">
        <v>112</v>
      </c>
      <c r="G227" s="34">
        <v>160</v>
      </c>
    </row>
    <row r="228" spans="1:9" ht="33.75" x14ac:dyDescent="0.2">
      <c r="A228" s="36" t="s">
        <v>206</v>
      </c>
      <c r="B228" s="203">
        <v>650</v>
      </c>
      <c r="C228" s="31"/>
      <c r="D228" s="31"/>
      <c r="E228" s="32"/>
      <c r="F228" s="33">
        <v>119</v>
      </c>
      <c r="G228" s="34">
        <v>1388.9</v>
      </c>
    </row>
    <row r="229" spans="1:9" ht="22.5" customHeight="1" x14ac:dyDescent="0.2">
      <c r="A229" s="36" t="s">
        <v>226</v>
      </c>
      <c r="B229" s="203">
        <v>650</v>
      </c>
      <c r="C229" s="31">
        <v>11</v>
      </c>
      <c r="D229" s="31">
        <v>1</v>
      </c>
      <c r="E229" s="32" t="s">
        <v>408</v>
      </c>
      <c r="F229" s="33" t="s">
        <v>138</v>
      </c>
      <c r="G229" s="34">
        <f>G230</f>
        <v>757.6</v>
      </c>
    </row>
    <row r="230" spans="1:9" ht="22.5" x14ac:dyDescent="0.2">
      <c r="A230" s="36" t="s">
        <v>139</v>
      </c>
      <c r="B230" s="203">
        <v>650</v>
      </c>
      <c r="C230" s="31">
        <v>11</v>
      </c>
      <c r="D230" s="31">
        <v>1</v>
      </c>
      <c r="E230" s="32" t="s">
        <v>408</v>
      </c>
      <c r="F230" s="33" t="s">
        <v>140</v>
      </c>
      <c r="G230" s="34">
        <f>G231</f>
        <v>757.6</v>
      </c>
    </row>
    <row r="231" spans="1:9" ht="22.5" x14ac:dyDescent="0.2">
      <c r="A231" s="36" t="s">
        <v>130</v>
      </c>
      <c r="B231" s="203">
        <v>650</v>
      </c>
      <c r="C231" s="31"/>
      <c r="D231" s="31"/>
      <c r="E231" s="32"/>
      <c r="F231" s="33">
        <v>244</v>
      </c>
      <c r="G231" s="34">
        <v>757.6</v>
      </c>
    </row>
    <row r="232" spans="1:9" ht="11.25" customHeight="1" x14ac:dyDescent="0.2">
      <c r="A232" s="36" t="s">
        <v>147</v>
      </c>
      <c r="B232" s="203">
        <v>650</v>
      </c>
      <c r="C232" s="31">
        <v>11</v>
      </c>
      <c r="D232" s="31">
        <v>1</v>
      </c>
      <c r="E232" s="32" t="s">
        <v>408</v>
      </c>
      <c r="F232" s="33" t="s">
        <v>148</v>
      </c>
      <c r="G232" s="34">
        <f>G233</f>
        <v>17.600000000000001</v>
      </c>
    </row>
    <row r="233" spans="1:9" x14ac:dyDescent="0.2">
      <c r="A233" s="36" t="s">
        <v>149</v>
      </c>
      <c r="B233" s="203">
        <v>650</v>
      </c>
      <c r="C233" s="31">
        <v>11</v>
      </c>
      <c r="D233" s="31">
        <v>1</v>
      </c>
      <c r="E233" s="32" t="s">
        <v>408</v>
      </c>
      <c r="F233" s="33" t="s">
        <v>150</v>
      </c>
      <c r="G233" s="34">
        <f>G234+G235</f>
        <v>17.600000000000001</v>
      </c>
    </row>
    <row r="234" spans="1:9" x14ac:dyDescent="0.2">
      <c r="A234" s="196" t="s">
        <v>207</v>
      </c>
      <c r="B234" s="203">
        <v>650</v>
      </c>
      <c r="C234" s="38"/>
      <c r="D234" s="38"/>
      <c r="E234" s="188"/>
      <c r="F234" s="192">
        <v>851</v>
      </c>
      <c r="G234" s="34">
        <v>16</v>
      </c>
    </row>
    <row r="235" spans="1:9" x14ac:dyDescent="0.2">
      <c r="A235" s="36" t="s">
        <v>234</v>
      </c>
      <c r="B235" s="203">
        <v>650</v>
      </c>
      <c r="C235" s="38"/>
      <c r="D235" s="38"/>
      <c r="E235" s="188"/>
      <c r="F235" s="192">
        <v>853</v>
      </c>
      <c r="G235" s="34">
        <v>1.6</v>
      </c>
    </row>
    <row r="236" spans="1:9" ht="12" thickBot="1" x14ac:dyDescent="0.25">
      <c r="A236" s="42"/>
      <c r="B236" s="197"/>
      <c r="C236" s="43"/>
      <c r="D236" s="43"/>
      <c r="E236" s="44"/>
      <c r="F236" s="45" t="s">
        <v>209</v>
      </c>
      <c r="G236" s="46">
        <f>G6+G84+G97+G132+G162+G194+G218</f>
        <v>33052.200000000004</v>
      </c>
    </row>
    <row r="237" spans="1:9" ht="11.25" customHeight="1" x14ac:dyDescent="0.2">
      <c r="G237" s="47"/>
    </row>
    <row r="238" spans="1:9" x14ac:dyDescent="0.2">
      <c r="G238" s="48"/>
    </row>
    <row r="240" spans="1:9" s="190" customFormat="1" x14ac:dyDescent="0.2">
      <c r="A240" s="17"/>
      <c r="B240" s="17"/>
      <c r="C240" s="18"/>
      <c r="D240" s="18"/>
      <c r="E240" s="19"/>
      <c r="F240" s="20"/>
      <c r="G240" s="48"/>
      <c r="H240" s="20"/>
      <c r="I240" s="20"/>
    </row>
  </sheetData>
  <autoFilter ref="A5:G237"/>
  <mergeCells count="2">
    <mergeCell ref="F1:G1"/>
    <mergeCell ref="A2:G2"/>
  </mergeCells>
  <pageMargins left="0" right="0" top="0" bottom="0" header="0" footer="0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4</vt:i4>
      </vt:variant>
    </vt:vector>
  </HeadingPairs>
  <TitlesOfParts>
    <vt:vector size="27" baseType="lpstr">
      <vt:lpstr>доходы 2019</vt:lpstr>
      <vt:lpstr>доходы 20(21)</vt:lpstr>
      <vt:lpstr>расходы 2019</vt:lpstr>
      <vt:lpstr>расходы 2020 (21)</vt:lpstr>
      <vt:lpstr>программы 2019</vt:lpstr>
      <vt:lpstr>программы 2020 (21)</vt:lpstr>
      <vt:lpstr>разделы 2019</vt:lpstr>
      <vt:lpstr>разделы 20(21)</vt:lpstr>
      <vt:lpstr>расходы по структуре 2019 </vt:lpstr>
      <vt:lpstr>расходы по структуре 2020 (21)</vt:lpstr>
      <vt:lpstr>ДФ 2019</vt:lpstr>
      <vt:lpstr>ДФ 20(21)</vt:lpstr>
      <vt:lpstr>иные мт 2019</vt:lpstr>
      <vt:lpstr>иные мт 20(21)</vt:lpstr>
      <vt:lpstr>дефицит 2019</vt:lpstr>
      <vt:lpstr>дефицит 19(20)</vt:lpstr>
      <vt:lpstr>гл. админист доход</vt:lpstr>
      <vt:lpstr>г. админист дефицита</vt:lpstr>
      <vt:lpstr>полномочия 2019</vt:lpstr>
      <vt:lpstr>мун.долг 1.1.20</vt:lpstr>
      <vt:lpstr>мун.долг 1.1.21</vt:lpstr>
      <vt:lpstr>мун.долг 1.1.22</vt:lpstr>
      <vt:lpstr>Лист1</vt:lpstr>
      <vt:lpstr>'доходы 20(21)'!Область_печати</vt:lpstr>
      <vt:lpstr>'доходы 2019'!Область_печати</vt:lpstr>
      <vt:lpstr>'разделы 20(21)'!Область_печати</vt:lpstr>
      <vt:lpstr>'разделы 2019'!Область_печати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2018-11-14T10:00:36Z</cp:lastPrinted>
  <dcterms:created xsi:type="dcterms:W3CDTF">2013-11-27T09:07:44Z</dcterms:created>
  <dcterms:modified xsi:type="dcterms:W3CDTF">2018-11-30T09:35:50Z</dcterms:modified>
</cp:coreProperties>
</file>